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LAGNA\Desktop\Santé\"/>
    </mc:Choice>
  </mc:AlternateContent>
  <bookViews>
    <workbookView xWindow="0" yWindow="0" windowWidth="16815" windowHeight="7755"/>
  </bookViews>
  <sheets>
    <sheet name="Feuil1" sheetId="1" r:id="rId1"/>
  </sheets>
  <externalReferences>
    <externalReference r:id="rId2"/>
  </externalReferenc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3" i="1" l="1"/>
  <c r="I93" i="1"/>
  <c r="G93" i="1"/>
  <c r="F93" i="1"/>
  <c r="D93" i="1"/>
  <c r="C93" i="1"/>
  <c r="J92" i="1"/>
  <c r="J94" i="1" s="1"/>
  <c r="I92" i="1"/>
  <c r="I94" i="1" s="1"/>
  <c r="G92" i="1"/>
  <c r="F92" i="1"/>
  <c r="F94" i="1" s="1"/>
  <c r="D92" i="1"/>
  <c r="D94" i="1" s="1"/>
  <c r="C92" i="1"/>
  <c r="C94" i="1" s="1"/>
  <c r="K91" i="1"/>
  <c r="H91" i="1"/>
  <c r="E91" i="1"/>
  <c r="L91" i="1" s="1"/>
  <c r="M91" i="1" s="1"/>
  <c r="K90" i="1"/>
  <c r="H90" i="1"/>
  <c r="L90" i="1" s="1"/>
  <c r="M90" i="1" s="1"/>
  <c r="E90" i="1"/>
  <c r="K89" i="1"/>
  <c r="H89" i="1"/>
  <c r="E89" i="1"/>
  <c r="L89" i="1" s="1"/>
  <c r="M89" i="1" s="1"/>
  <c r="K88" i="1"/>
  <c r="H88" i="1"/>
  <c r="L88" i="1" s="1"/>
  <c r="M88" i="1" s="1"/>
  <c r="E88" i="1"/>
  <c r="K87" i="1"/>
  <c r="H87" i="1"/>
  <c r="H86" i="1" s="1"/>
  <c r="E87" i="1"/>
  <c r="K86" i="1"/>
  <c r="J86" i="1"/>
  <c r="I86" i="1"/>
  <c r="G86" i="1"/>
  <c r="F86" i="1"/>
  <c r="D86" i="1"/>
  <c r="C86" i="1"/>
  <c r="K85" i="1"/>
  <c r="H85" i="1"/>
  <c r="L85" i="1" s="1"/>
  <c r="M85" i="1" s="1"/>
  <c r="E85" i="1"/>
  <c r="M84" i="1"/>
  <c r="K84" i="1"/>
  <c r="H84" i="1"/>
  <c r="E84" i="1"/>
  <c r="L84" i="1" s="1"/>
  <c r="K83" i="1"/>
  <c r="H83" i="1"/>
  <c r="L83" i="1" s="1"/>
  <c r="M83" i="1" s="1"/>
  <c r="E83" i="1"/>
  <c r="M82" i="1"/>
  <c r="K82" i="1"/>
  <c r="H82" i="1"/>
  <c r="E82" i="1"/>
  <c r="L82" i="1" s="1"/>
  <c r="K81" i="1"/>
  <c r="K80" i="1" s="1"/>
  <c r="H81" i="1"/>
  <c r="E81" i="1"/>
  <c r="J80" i="1"/>
  <c r="I80" i="1"/>
  <c r="H80" i="1"/>
  <c r="G80" i="1"/>
  <c r="F80" i="1"/>
  <c r="D80" i="1"/>
  <c r="C80" i="1"/>
  <c r="K79" i="1"/>
  <c r="H79" i="1"/>
  <c r="E79" i="1"/>
  <c r="L79" i="1" s="1"/>
  <c r="M79" i="1" s="1"/>
  <c r="K78" i="1"/>
  <c r="H78" i="1"/>
  <c r="L78" i="1" s="1"/>
  <c r="M78" i="1" s="1"/>
  <c r="E78" i="1"/>
  <c r="K77" i="1"/>
  <c r="K76" i="1" s="1"/>
  <c r="H77" i="1"/>
  <c r="E77" i="1"/>
  <c r="J76" i="1"/>
  <c r="I76" i="1"/>
  <c r="H76" i="1"/>
  <c r="G76" i="1"/>
  <c r="F76" i="1"/>
  <c r="D76" i="1"/>
  <c r="C76" i="1"/>
  <c r="K75" i="1"/>
  <c r="H75" i="1"/>
  <c r="E75" i="1"/>
  <c r="L75" i="1" s="1"/>
  <c r="M75" i="1" s="1"/>
  <c r="K74" i="1"/>
  <c r="H74" i="1"/>
  <c r="L74" i="1" s="1"/>
  <c r="M74" i="1" s="1"/>
  <c r="E74" i="1"/>
  <c r="K73" i="1"/>
  <c r="H73" i="1"/>
  <c r="E73" i="1"/>
  <c r="L73" i="1" s="1"/>
  <c r="M73" i="1" s="1"/>
  <c r="K72" i="1"/>
  <c r="H72" i="1"/>
  <c r="L72" i="1" s="1"/>
  <c r="M72" i="1" s="1"/>
  <c r="E72" i="1"/>
  <c r="K71" i="1"/>
  <c r="H71" i="1"/>
  <c r="E71" i="1"/>
  <c r="L71" i="1" s="1"/>
  <c r="M71" i="1" s="1"/>
  <c r="K70" i="1"/>
  <c r="H70" i="1"/>
  <c r="E70" i="1"/>
  <c r="J69" i="1"/>
  <c r="I69" i="1"/>
  <c r="H69" i="1"/>
  <c r="G69" i="1"/>
  <c r="F69" i="1"/>
  <c r="D69" i="1"/>
  <c r="C69" i="1"/>
  <c r="M68" i="1"/>
  <c r="K68" i="1"/>
  <c r="H68" i="1"/>
  <c r="E68" i="1"/>
  <c r="L68" i="1" s="1"/>
  <c r="K67" i="1"/>
  <c r="H67" i="1"/>
  <c r="L67" i="1" s="1"/>
  <c r="M67" i="1" s="1"/>
  <c r="E67" i="1"/>
  <c r="M66" i="1"/>
  <c r="K66" i="1"/>
  <c r="H66" i="1"/>
  <c r="E66" i="1"/>
  <c r="L66" i="1" s="1"/>
  <c r="K65" i="1"/>
  <c r="H65" i="1"/>
  <c r="L65" i="1" s="1"/>
  <c r="M65" i="1" s="1"/>
  <c r="E65" i="1"/>
  <c r="M64" i="1"/>
  <c r="K64" i="1"/>
  <c r="H64" i="1"/>
  <c r="E64" i="1"/>
  <c r="L64" i="1" s="1"/>
  <c r="K63" i="1"/>
  <c r="H63" i="1"/>
  <c r="L63" i="1" s="1"/>
  <c r="M63" i="1" s="1"/>
  <c r="E63" i="1"/>
  <c r="M62" i="1"/>
  <c r="K62" i="1"/>
  <c r="H62" i="1"/>
  <c r="E62" i="1"/>
  <c r="L62" i="1" s="1"/>
  <c r="K61" i="1"/>
  <c r="K60" i="1" s="1"/>
  <c r="H61" i="1"/>
  <c r="E61" i="1"/>
  <c r="J60" i="1"/>
  <c r="I60" i="1"/>
  <c r="H60" i="1"/>
  <c r="G60" i="1"/>
  <c r="F60" i="1"/>
  <c r="D60" i="1"/>
  <c r="C60" i="1"/>
  <c r="K59" i="1"/>
  <c r="H59" i="1"/>
  <c r="E59" i="1"/>
  <c r="L59" i="1" s="1"/>
  <c r="M59" i="1" s="1"/>
  <c r="K58" i="1"/>
  <c r="H58" i="1"/>
  <c r="L58" i="1" s="1"/>
  <c r="M58" i="1" s="1"/>
  <c r="E58" i="1"/>
  <c r="K57" i="1"/>
  <c r="H57" i="1"/>
  <c r="E57" i="1"/>
  <c r="L57" i="1" s="1"/>
  <c r="M57" i="1" s="1"/>
  <c r="K56" i="1"/>
  <c r="H56" i="1"/>
  <c r="L56" i="1" s="1"/>
  <c r="M56" i="1" s="1"/>
  <c r="E56" i="1"/>
  <c r="K55" i="1"/>
  <c r="H55" i="1"/>
  <c r="E55" i="1"/>
  <c r="L55" i="1" s="1"/>
  <c r="M55" i="1" s="1"/>
  <c r="K54" i="1"/>
  <c r="H54" i="1"/>
  <c r="L54" i="1" s="1"/>
  <c r="M54" i="1" s="1"/>
  <c r="E54" i="1"/>
  <c r="K53" i="1"/>
  <c r="H53" i="1"/>
  <c r="H52" i="1" s="1"/>
  <c r="E53" i="1"/>
  <c r="K52" i="1"/>
  <c r="J52" i="1"/>
  <c r="I52" i="1"/>
  <c r="G52" i="1"/>
  <c r="F52" i="1"/>
  <c r="D52" i="1"/>
  <c r="C52" i="1"/>
  <c r="K51" i="1"/>
  <c r="H51" i="1"/>
  <c r="L51" i="1" s="1"/>
  <c r="M51" i="1" s="1"/>
  <c r="E51" i="1"/>
  <c r="M50" i="1"/>
  <c r="K50" i="1"/>
  <c r="H50" i="1"/>
  <c r="E50" i="1"/>
  <c r="L50" i="1" s="1"/>
  <c r="K49" i="1"/>
  <c r="H49" i="1"/>
  <c r="H47" i="1" s="1"/>
  <c r="E49" i="1"/>
  <c r="K48" i="1"/>
  <c r="K47" i="1" s="1"/>
  <c r="H48" i="1"/>
  <c r="E48" i="1"/>
  <c r="J47" i="1"/>
  <c r="I47" i="1"/>
  <c r="G47" i="1"/>
  <c r="F47" i="1"/>
  <c r="D47" i="1"/>
  <c r="C47" i="1"/>
  <c r="M46" i="1"/>
  <c r="K46" i="1"/>
  <c r="H46" i="1"/>
  <c r="E46" i="1"/>
  <c r="L46" i="1" s="1"/>
  <c r="K45" i="1"/>
  <c r="H45" i="1"/>
  <c r="L45" i="1" s="1"/>
  <c r="M45" i="1" s="1"/>
  <c r="E45" i="1"/>
  <c r="M44" i="1"/>
  <c r="K44" i="1"/>
  <c r="H44" i="1"/>
  <c r="E44" i="1"/>
  <c r="L44" i="1" s="1"/>
  <c r="K43" i="1"/>
  <c r="H43" i="1"/>
  <c r="L43" i="1" s="1"/>
  <c r="M43" i="1" s="1"/>
  <c r="E43" i="1"/>
  <c r="M42" i="1"/>
  <c r="K42" i="1"/>
  <c r="H42" i="1"/>
  <c r="E42" i="1"/>
  <c r="L42" i="1" s="1"/>
  <c r="K41" i="1"/>
  <c r="K40" i="1" s="1"/>
  <c r="H41" i="1"/>
  <c r="E41" i="1"/>
  <c r="J40" i="1"/>
  <c r="I40" i="1"/>
  <c r="H40" i="1"/>
  <c r="G40" i="1"/>
  <c r="F40" i="1"/>
  <c r="D40" i="1"/>
  <c r="C40" i="1"/>
  <c r="K39" i="1"/>
  <c r="H39" i="1"/>
  <c r="E39" i="1"/>
  <c r="L39" i="1" s="1"/>
  <c r="M39" i="1" s="1"/>
  <c r="K38" i="1"/>
  <c r="H38" i="1"/>
  <c r="L38" i="1" s="1"/>
  <c r="M38" i="1" s="1"/>
  <c r="E38" i="1"/>
  <c r="K37" i="1"/>
  <c r="H37" i="1"/>
  <c r="E37" i="1"/>
  <c r="L37" i="1" s="1"/>
  <c r="M37" i="1" s="1"/>
  <c r="K36" i="1"/>
  <c r="H36" i="1"/>
  <c r="L36" i="1" s="1"/>
  <c r="M36" i="1" s="1"/>
  <c r="E36" i="1"/>
  <c r="K35" i="1"/>
  <c r="H35" i="1"/>
  <c r="H34" i="1" s="1"/>
  <c r="E35" i="1"/>
  <c r="K34" i="1"/>
  <c r="J34" i="1"/>
  <c r="I34" i="1"/>
  <c r="G34" i="1"/>
  <c r="F34" i="1"/>
  <c r="D34" i="1"/>
  <c r="C34" i="1"/>
  <c r="K33" i="1"/>
  <c r="H33" i="1"/>
  <c r="L33" i="1" s="1"/>
  <c r="M33" i="1" s="1"/>
  <c r="E33" i="1"/>
  <c r="M32" i="1"/>
  <c r="K32" i="1"/>
  <c r="H32" i="1"/>
  <c r="E32" i="1"/>
  <c r="L32" i="1" s="1"/>
  <c r="K31" i="1"/>
  <c r="H31" i="1"/>
  <c r="L31" i="1" s="1"/>
  <c r="M31" i="1" s="1"/>
  <c r="E31" i="1"/>
  <c r="K30" i="1"/>
  <c r="H30" i="1"/>
  <c r="E30" i="1"/>
  <c r="K29" i="1"/>
  <c r="H29" i="1"/>
  <c r="E29" i="1"/>
  <c r="L29" i="1" s="1"/>
  <c r="M29" i="1" s="1"/>
  <c r="K28" i="1"/>
  <c r="H28" i="1"/>
  <c r="L28" i="1" s="1"/>
  <c r="M28" i="1" s="1"/>
  <c r="E28" i="1"/>
  <c r="K27" i="1"/>
  <c r="H27" i="1"/>
  <c r="E27" i="1"/>
  <c r="L27" i="1" s="1"/>
  <c r="M27" i="1" s="1"/>
  <c r="K26" i="1"/>
  <c r="K25" i="1" s="1"/>
  <c r="H26" i="1"/>
  <c r="E26" i="1"/>
  <c r="L26" i="1" s="1"/>
  <c r="J25" i="1"/>
  <c r="I25" i="1"/>
  <c r="H25" i="1"/>
  <c r="G25" i="1"/>
  <c r="F25" i="1"/>
  <c r="D25" i="1"/>
  <c r="C25" i="1"/>
  <c r="K24" i="1"/>
  <c r="H24" i="1"/>
  <c r="E24" i="1"/>
  <c r="L24" i="1" s="1"/>
  <c r="M24" i="1" s="1"/>
  <c r="K23" i="1"/>
  <c r="H23" i="1"/>
  <c r="L23" i="1" s="1"/>
  <c r="M23" i="1" s="1"/>
  <c r="E23" i="1"/>
  <c r="K22" i="1"/>
  <c r="H22" i="1"/>
  <c r="E22" i="1"/>
  <c r="L22" i="1" s="1"/>
  <c r="M22" i="1" s="1"/>
  <c r="K21" i="1"/>
  <c r="H21" i="1"/>
  <c r="L21" i="1" s="1"/>
  <c r="M21" i="1" s="1"/>
  <c r="E21" i="1"/>
  <c r="K20" i="1"/>
  <c r="H20" i="1"/>
  <c r="E20" i="1"/>
  <c r="L20" i="1" s="1"/>
  <c r="M20" i="1" s="1"/>
  <c r="K19" i="1"/>
  <c r="H19" i="1"/>
  <c r="E19" i="1"/>
  <c r="L19" i="1" s="1"/>
  <c r="K18" i="1"/>
  <c r="K17" i="1" s="1"/>
  <c r="H18" i="1"/>
  <c r="E18" i="1"/>
  <c r="L18" i="1" s="1"/>
  <c r="L17" i="1" s="1"/>
  <c r="M17" i="1" s="1"/>
  <c r="J17" i="1"/>
  <c r="I17" i="1"/>
  <c r="H17" i="1"/>
  <c r="G17" i="1"/>
  <c r="F17" i="1"/>
  <c r="D17" i="1"/>
  <c r="C17" i="1"/>
  <c r="K16" i="1"/>
  <c r="H16" i="1"/>
  <c r="E16" i="1"/>
  <c r="L16" i="1" s="1"/>
  <c r="M16" i="1" s="1"/>
  <c r="K15" i="1"/>
  <c r="H15" i="1"/>
  <c r="L15" i="1" s="1"/>
  <c r="M15" i="1" s="1"/>
  <c r="E15" i="1"/>
  <c r="K14" i="1"/>
  <c r="H14" i="1"/>
  <c r="E14" i="1"/>
  <c r="L14" i="1" s="1"/>
  <c r="M14" i="1" s="1"/>
  <c r="K13" i="1"/>
  <c r="K12" i="1" s="1"/>
  <c r="H13" i="1"/>
  <c r="E13" i="1"/>
  <c r="L13" i="1" s="1"/>
  <c r="J12" i="1"/>
  <c r="I12" i="1"/>
  <c r="H12" i="1"/>
  <c r="G12" i="1"/>
  <c r="F12" i="1"/>
  <c r="D12" i="1"/>
  <c r="C12" i="1"/>
  <c r="K11" i="1"/>
  <c r="H11" i="1"/>
  <c r="E11" i="1"/>
  <c r="L11" i="1" s="1"/>
  <c r="M11" i="1" s="1"/>
  <c r="K10" i="1"/>
  <c r="H10" i="1"/>
  <c r="L10" i="1" s="1"/>
  <c r="M10" i="1" s="1"/>
  <c r="E10" i="1"/>
  <c r="K9" i="1"/>
  <c r="H9" i="1"/>
  <c r="E9" i="1"/>
  <c r="L9" i="1" s="1"/>
  <c r="M9" i="1" s="1"/>
  <c r="K8" i="1"/>
  <c r="H8" i="1"/>
  <c r="L8" i="1" s="1"/>
  <c r="M8" i="1" s="1"/>
  <c r="E8" i="1"/>
  <c r="K7" i="1"/>
  <c r="H7" i="1"/>
  <c r="E7" i="1"/>
  <c r="L7" i="1" s="1"/>
  <c r="M7" i="1" s="1"/>
  <c r="K6" i="1"/>
  <c r="H6" i="1"/>
  <c r="H92" i="1" s="1"/>
  <c r="H94" i="1" s="1"/>
  <c r="E6" i="1"/>
  <c r="K5" i="1"/>
  <c r="K93" i="1" s="1"/>
  <c r="H5" i="1"/>
  <c r="H93" i="1" s="1"/>
  <c r="E5" i="1"/>
  <c r="K4" i="1"/>
  <c r="J4" i="1"/>
  <c r="I4" i="1"/>
  <c r="G4" i="1"/>
  <c r="F4" i="1"/>
  <c r="E4" i="1"/>
  <c r="D4" i="1"/>
  <c r="C4" i="1"/>
  <c r="L12" i="1" l="1"/>
  <c r="M12" i="1" s="1"/>
  <c r="L5" i="1"/>
  <c r="L6" i="1"/>
  <c r="L41" i="1"/>
  <c r="L40" i="1" s="1"/>
  <c r="M40" i="1" s="1"/>
  <c r="E40" i="1"/>
  <c r="L49" i="1"/>
  <c r="M49" i="1" s="1"/>
  <c r="L61" i="1"/>
  <c r="L60" i="1" s="1"/>
  <c r="M60" i="1" s="1"/>
  <c r="E60" i="1"/>
  <c r="L77" i="1"/>
  <c r="E76" i="1"/>
  <c r="L81" i="1"/>
  <c r="L80" i="1" s="1"/>
  <c r="M80" i="1" s="1"/>
  <c r="E80" i="1"/>
  <c r="E93" i="1"/>
  <c r="H4" i="1"/>
  <c r="E92" i="1"/>
  <c r="E94" i="1" s="1"/>
  <c r="K92" i="1"/>
  <c r="K94" i="1" s="1"/>
  <c r="E12" i="1"/>
  <c r="E17" i="1"/>
  <c r="E25" i="1"/>
  <c r="L30" i="1"/>
  <c r="M30" i="1" s="1"/>
  <c r="E34" i="1"/>
  <c r="L35" i="1"/>
  <c r="L34" i="1" s="1"/>
  <c r="M34" i="1" s="1"/>
  <c r="L48" i="1"/>
  <c r="E47" i="1"/>
  <c r="E52" i="1"/>
  <c r="L53" i="1"/>
  <c r="L52" i="1" s="1"/>
  <c r="M52" i="1" s="1"/>
  <c r="L70" i="1"/>
  <c r="L69" i="1" s="1"/>
  <c r="M69" i="1" s="1"/>
  <c r="E69" i="1"/>
  <c r="K69" i="1"/>
  <c r="E86" i="1"/>
  <c r="L87" i="1"/>
  <c r="L86" i="1" s="1"/>
  <c r="M86" i="1" s="1"/>
  <c r="G94" i="1"/>
  <c r="L93" i="1" l="1"/>
  <c r="M93" i="1" s="1"/>
  <c r="L4" i="1"/>
  <c r="M4" i="1" s="1"/>
  <c r="L25" i="1"/>
  <c r="M25" i="1" s="1"/>
  <c r="M48" i="1"/>
  <c r="L47" i="1"/>
  <c r="M47" i="1" s="1"/>
  <c r="M77" i="1"/>
  <c r="L76" i="1"/>
  <c r="M76" i="1" s="1"/>
  <c r="L92" i="1"/>
  <c r="M6" i="1"/>
  <c r="M92" i="1" l="1"/>
  <c r="L94" i="1"/>
  <c r="M94" i="1" s="1"/>
</calcChain>
</file>

<file path=xl/sharedStrings.xml><?xml version="1.0" encoding="utf-8"?>
<sst xmlns="http://schemas.openxmlformats.org/spreadsheetml/2006/main" count="107" uniqueCount="101">
  <si>
    <t>Tableau 4.26: situation des avortements par type selon le district en 2011</t>
  </si>
  <si>
    <t>Régions/districts</t>
  </si>
  <si>
    <t>Nombre d'avortements spontanés</t>
  </si>
  <si>
    <t>Nombre d'avortements clandestins</t>
  </si>
  <si>
    <t>Nombre d'avortements thérapeutiques</t>
  </si>
  <si>
    <t>Total avortement</t>
  </si>
  <si>
    <t>Avortements pour 1000 grossesses attendues</t>
  </si>
  <si>
    <t>Public</t>
  </si>
  <si>
    <t>Privé</t>
  </si>
  <si>
    <t>Total</t>
  </si>
  <si>
    <t>Boucle du Mouhoun</t>
  </si>
  <si>
    <t>CHR Dédougou</t>
  </si>
  <si>
    <t>Boromo</t>
  </si>
  <si>
    <t>Dedougou</t>
  </si>
  <si>
    <t>Nouna</t>
  </si>
  <si>
    <t>Solenzo</t>
  </si>
  <si>
    <t>Toma</t>
  </si>
  <si>
    <t>Tougan</t>
  </si>
  <si>
    <t>Cascades</t>
  </si>
  <si>
    <t>CHR Banfora</t>
  </si>
  <si>
    <t>Banfora</t>
  </si>
  <si>
    <t>Mangodara</t>
  </si>
  <si>
    <t>Sindou</t>
  </si>
  <si>
    <t>Centre</t>
  </si>
  <si>
    <t>CHU-YO</t>
  </si>
  <si>
    <t>HNBC</t>
  </si>
  <si>
    <t>Baskuy</t>
  </si>
  <si>
    <t>Bogodogo</t>
  </si>
  <si>
    <t>Boulmiougou</t>
  </si>
  <si>
    <t>Nongr-Massom</t>
  </si>
  <si>
    <t>Sig-Noghin</t>
  </si>
  <si>
    <t>Centre est</t>
  </si>
  <si>
    <t>CHR de Tenkodogo</t>
  </si>
  <si>
    <t>Bittou</t>
  </si>
  <si>
    <t>Garango</t>
  </si>
  <si>
    <t>Koupela</t>
  </si>
  <si>
    <t>Ouargaye</t>
  </si>
  <si>
    <t>Pouytenga</t>
  </si>
  <si>
    <t>Tenkodogo</t>
  </si>
  <si>
    <t>Zabré</t>
  </si>
  <si>
    <t>Centre-Nord</t>
  </si>
  <si>
    <t>CHR de Kaya</t>
  </si>
  <si>
    <t>Barsalogho</t>
  </si>
  <si>
    <t>Boulsa</t>
  </si>
  <si>
    <t>Kaya</t>
  </si>
  <si>
    <t>Kongoussi</t>
  </si>
  <si>
    <t>Centre-Ouest</t>
  </si>
  <si>
    <t>CHR de Koudougou</t>
  </si>
  <si>
    <t>Koudougou</t>
  </si>
  <si>
    <t>Léo</t>
  </si>
  <si>
    <t>Nanoro</t>
  </si>
  <si>
    <t>Réo</t>
  </si>
  <si>
    <t>Sapouy</t>
  </si>
  <si>
    <t>Centre-Sud</t>
  </si>
  <si>
    <t>Kombissiri</t>
  </si>
  <si>
    <t>Manga</t>
  </si>
  <si>
    <t>Po</t>
  </si>
  <si>
    <t>Saponé</t>
  </si>
  <si>
    <t>Est</t>
  </si>
  <si>
    <t>CHR de Fada</t>
  </si>
  <si>
    <t>Bogandé</t>
  </si>
  <si>
    <t>Diapaga</t>
  </si>
  <si>
    <t>Fada</t>
  </si>
  <si>
    <t>Gayéri</t>
  </si>
  <si>
    <t>Manni</t>
  </si>
  <si>
    <t>Pama</t>
  </si>
  <si>
    <t>Hauts-Bassins</t>
  </si>
  <si>
    <t>CHU-SS</t>
  </si>
  <si>
    <t>Dafra</t>
  </si>
  <si>
    <t>Dandé</t>
  </si>
  <si>
    <t>Do</t>
  </si>
  <si>
    <t>Houndé</t>
  </si>
  <si>
    <t>Karangasso Vigué</t>
  </si>
  <si>
    <t>Léna</t>
  </si>
  <si>
    <t>Orodara</t>
  </si>
  <si>
    <t>Nord</t>
  </si>
  <si>
    <t>CHR de Ouahigouya</t>
  </si>
  <si>
    <t>Gourcy</t>
  </si>
  <si>
    <t>Ouahigouya</t>
  </si>
  <si>
    <t>Séguénégua</t>
  </si>
  <si>
    <t>Titao</t>
  </si>
  <si>
    <t>Yako</t>
  </si>
  <si>
    <t>Plateau Central</t>
  </si>
  <si>
    <t>Boussé</t>
  </si>
  <si>
    <t>Ziniaré</t>
  </si>
  <si>
    <t>Zorgho</t>
  </si>
  <si>
    <t>Sahel</t>
  </si>
  <si>
    <t>CHR de Dori</t>
  </si>
  <si>
    <t>Djibo</t>
  </si>
  <si>
    <t>Dori</t>
  </si>
  <si>
    <t>Gorom-Gorom</t>
  </si>
  <si>
    <t>Sebba</t>
  </si>
  <si>
    <t>Sud-Ouest</t>
  </si>
  <si>
    <t>CHR de Gaoua</t>
  </si>
  <si>
    <t>Batié</t>
  </si>
  <si>
    <t>Dano</t>
  </si>
  <si>
    <t>Diébougou</t>
  </si>
  <si>
    <t>Gaoua</t>
  </si>
  <si>
    <t>Total District</t>
  </si>
  <si>
    <t>Total Hôpital</t>
  </si>
  <si>
    <t>Burkina Faso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</si>
</sst>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_ ;\-#,##0\ 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theme="4" tint="-0.24994659260841701"/>
      </left>
      <right/>
      <top style="thin">
        <color theme="4" tint="-0.24994659260841701"/>
      </top>
      <bottom/>
      <diagonal/>
    </border>
    <border>
      <left/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4" tint="-0.24994659260841701"/>
      </left>
      <right/>
      <top/>
      <bottom style="thin">
        <color theme="4" tint="-0.24994659260841701"/>
      </bottom>
      <diagonal/>
    </border>
    <border>
      <left/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/>
      <bottom/>
      <diagonal/>
    </border>
    <border>
      <left/>
      <right style="thin">
        <color theme="4" tint="-0.24994659260841701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3" fillId="0" borderId="0"/>
    <xf numFmtId="0" fontId="5" fillId="0" borderId="0"/>
    <xf numFmtId="0" fontId="5" fillId="0" borderId="0"/>
  </cellStyleXfs>
  <cellXfs count="46">
    <xf numFmtId="0" fontId="0" fillId="0" borderId="0" xfId="0"/>
    <xf numFmtId="0" fontId="2" fillId="0" borderId="0" xfId="2" applyFont="1" applyBorder="1" applyAlignment="1">
      <alignment horizontal="center" vertical="center" wrapText="1"/>
    </xf>
    <xf numFmtId="0" fontId="2" fillId="0" borderId="0" xfId="2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/>
    </xf>
    <xf numFmtId="0" fontId="4" fillId="0" borderId="5" xfId="3" applyFont="1" applyBorder="1" applyAlignment="1">
      <alignment horizontal="right" vertical="center" indent="1"/>
    </xf>
    <xf numFmtId="0" fontId="4" fillId="0" borderId="8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3" fontId="6" fillId="2" borderId="10" xfId="4" applyNumberFormat="1" applyFont="1" applyFill="1" applyBorder="1" applyAlignment="1">
      <alignment vertical="center"/>
    </xf>
    <xf numFmtId="0" fontId="7" fillId="2" borderId="2" xfId="0" applyFont="1" applyFill="1" applyBorder="1"/>
    <xf numFmtId="164" fontId="6" fillId="2" borderId="5" xfId="1" applyNumberFormat="1" applyFont="1" applyFill="1" applyBorder="1" applyAlignment="1">
      <alignment horizontal="right" vertical="center" indent="1"/>
    </xf>
    <xf numFmtId="165" fontId="6" fillId="2" borderId="10" xfId="3" applyNumberFormat="1" applyFont="1" applyFill="1" applyBorder="1" applyAlignment="1">
      <alignment horizontal="right" vertical="center" indent="1"/>
    </xf>
    <xf numFmtId="0" fontId="7" fillId="0" borderId="1" xfId="0" applyFont="1" applyBorder="1"/>
    <xf numFmtId="0" fontId="4" fillId="0" borderId="5" xfId="3" applyFont="1" applyBorder="1" applyAlignment="1">
      <alignment horizontal="left" vertical="center" indent="1"/>
    </xf>
    <xf numFmtId="164" fontId="4" fillId="0" borderId="5" xfId="1" applyNumberFormat="1" applyFont="1" applyBorder="1" applyAlignment="1">
      <alignment horizontal="right" vertical="center" indent="1"/>
    </xf>
    <xf numFmtId="164" fontId="4" fillId="0" borderId="10" xfId="1" applyNumberFormat="1" applyFont="1" applyBorder="1" applyAlignment="1">
      <alignment horizontal="right" vertical="center" indent="1"/>
    </xf>
    <xf numFmtId="165" fontId="4" fillId="0" borderId="10" xfId="3" applyNumberFormat="1" applyFont="1" applyBorder="1" applyAlignment="1">
      <alignment horizontal="right" vertical="center" indent="1"/>
    </xf>
    <xf numFmtId="0" fontId="7" fillId="0" borderId="11" xfId="0" applyFont="1" applyBorder="1"/>
    <xf numFmtId="0" fontId="7" fillId="0" borderId="7" xfId="0" applyFont="1" applyBorder="1"/>
    <xf numFmtId="0" fontId="7" fillId="2" borderId="12" xfId="0" applyFont="1" applyFill="1" applyBorder="1"/>
    <xf numFmtId="0" fontId="4" fillId="2" borderId="5" xfId="3" applyFont="1" applyFill="1" applyBorder="1" applyAlignment="1">
      <alignment horizontal="left" vertical="center" indent="1"/>
    </xf>
    <xf numFmtId="3" fontId="6" fillId="2" borderId="10" xfId="5" applyNumberFormat="1" applyFont="1" applyFill="1" applyBorder="1" applyAlignment="1">
      <alignment vertical="center"/>
    </xf>
    <xf numFmtId="165" fontId="4" fillId="3" borderId="10" xfId="3" applyNumberFormat="1" applyFont="1" applyFill="1" applyBorder="1" applyAlignment="1">
      <alignment horizontal="right" vertical="center" indent="1"/>
    </xf>
    <xf numFmtId="165" fontId="4" fillId="2" borderId="10" xfId="3" applyNumberFormat="1" applyFont="1" applyFill="1" applyBorder="1" applyAlignment="1">
      <alignment horizontal="right" vertical="center" indent="1"/>
    </xf>
    <xf numFmtId="0" fontId="7" fillId="0" borderId="11" xfId="0" applyFont="1" applyFill="1" applyBorder="1"/>
    <xf numFmtId="0" fontId="4" fillId="0" borderId="5" xfId="3" applyFont="1" applyFill="1" applyBorder="1" applyAlignment="1">
      <alignment horizontal="left" vertical="center" indent="1"/>
    </xf>
    <xf numFmtId="164" fontId="4" fillId="0" borderId="5" xfId="1" applyNumberFormat="1" applyFont="1" applyFill="1" applyBorder="1" applyAlignment="1">
      <alignment horizontal="right" vertical="center" indent="1"/>
    </xf>
    <xf numFmtId="164" fontId="4" fillId="0" borderId="10" xfId="1" applyNumberFormat="1" applyFont="1" applyFill="1" applyBorder="1" applyAlignment="1">
      <alignment horizontal="right" vertical="center" indent="1"/>
    </xf>
    <xf numFmtId="165" fontId="4" fillId="0" borderId="10" xfId="3" applyNumberFormat="1" applyFont="1" applyFill="1" applyBorder="1" applyAlignment="1">
      <alignment horizontal="right" vertical="center" indent="1"/>
    </xf>
    <xf numFmtId="0" fontId="2" fillId="2" borderId="12" xfId="0" applyFont="1" applyFill="1" applyBorder="1"/>
    <xf numFmtId="164" fontId="4" fillId="3" borderId="5" xfId="1" applyNumberFormat="1" applyFont="1" applyFill="1" applyBorder="1" applyAlignment="1">
      <alignment horizontal="right" vertical="center" indent="1"/>
    </xf>
    <xf numFmtId="0" fontId="2" fillId="2" borderId="12" xfId="0" applyFont="1" applyFill="1" applyBorder="1" applyAlignment="1">
      <alignment horizontal="right"/>
    </xf>
    <xf numFmtId="0" fontId="4" fillId="0" borderId="2" xfId="3" applyFont="1" applyBorder="1" applyAlignment="1">
      <alignment horizontal="left" vertical="center" indent="1"/>
    </xf>
    <xf numFmtId="3" fontId="6" fillId="2" borderId="3" xfId="5" applyNumberFormat="1" applyFont="1" applyFill="1" applyBorder="1" applyAlignment="1">
      <alignment horizontal="center" vertical="center"/>
    </xf>
    <xf numFmtId="3" fontId="6" fillId="2" borderId="5" xfId="5" applyNumberFormat="1" applyFont="1" applyFill="1" applyBorder="1" applyAlignment="1">
      <alignment horizontal="center" vertical="center"/>
    </xf>
    <xf numFmtId="3" fontId="6" fillId="0" borderId="7" xfId="5" applyNumberFormat="1" applyFont="1" applyFill="1" applyBorder="1" applyAlignment="1">
      <alignment horizontal="center" vertical="center"/>
    </xf>
    <xf numFmtId="3" fontId="6" fillId="0" borderId="8" xfId="5" applyNumberFormat="1" applyFont="1" applyFill="1" applyBorder="1" applyAlignment="1">
      <alignment horizontal="center" vertical="center"/>
    </xf>
    <xf numFmtId="164" fontId="6" fillId="0" borderId="5" xfId="1" applyNumberFormat="1" applyFont="1" applyFill="1" applyBorder="1" applyAlignment="1">
      <alignment horizontal="right" vertical="center" indent="1"/>
    </xf>
    <xf numFmtId="165" fontId="6" fillId="0" borderId="10" xfId="3" applyNumberFormat="1" applyFont="1" applyFill="1" applyBorder="1" applyAlignment="1">
      <alignment horizontal="right" vertical="center" indent="1"/>
    </xf>
  </cellXfs>
  <cellStyles count="6">
    <cellStyle name="Milliers" xfId="1" builtinId="3"/>
    <cellStyle name="Normal" xfId="0" builtinId="0"/>
    <cellStyle name="Normal 2" xfId="5"/>
    <cellStyle name="Normal 2 2" xfId="2"/>
    <cellStyle name="Normal 3 2" xfId="3"/>
    <cellStyle name="Normal_Feuil1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Roaming/Microsoft/Excel/Users/admin/Downloads/POPULATION_2011_ci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ULATION_MIS_FORME"/>
      <sheetName val="cible2011"/>
    </sheetNames>
    <sheetDataSet>
      <sheetData sheetId="0" refreshError="1"/>
      <sheetData sheetId="1" refreshError="1">
        <row r="4">
          <cell r="D4">
            <v>355900</v>
          </cell>
          <cell r="F4">
            <v>93103.440000000017</v>
          </cell>
        </row>
        <row r="5">
          <cell r="F5">
            <v>13871.0784</v>
          </cell>
        </row>
        <row r="6">
          <cell r="F6">
            <v>19308.1728</v>
          </cell>
        </row>
        <row r="7">
          <cell r="F7">
            <v>17902.857599999999</v>
          </cell>
        </row>
        <row r="8">
          <cell r="F8">
            <v>17453.690399999999</v>
          </cell>
        </row>
        <row r="9">
          <cell r="F9">
            <v>10486.236000000001</v>
          </cell>
        </row>
        <row r="10">
          <cell r="F10">
            <v>14081.4048</v>
          </cell>
        </row>
        <row r="11">
          <cell r="F11">
            <v>34824.553559999993</v>
          </cell>
        </row>
        <row r="12">
          <cell r="F12">
            <v>16518.905519999997</v>
          </cell>
        </row>
        <row r="13">
          <cell r="F13">
            <v>10490.405399999998</v>
          </cell>
        </row>
        <row r="14">
          <cell r="F14">
            <v>7815.2426399999995</v>
          </cell>
        </row>
        <row r="15">
          <cell r="F15">
            <v>83928.586800000005</v>
          </cell>
        </row>
        <row r="16">
          <cell r="F16">
            <v>8521.9979999999996</v>
          </cell>
        </row>
        <row r="17">
          <cell r="F17">
            <v>25259.680920000003</v>
          </cell>
        </row>
        <row r="18">
          <cell r="F18">
            <v>28752.12888</v>
          </cell>
        </row>
        <row r="19">
          <cell r="F19">
            <v>10795.628159999998</v>
          </cell>
        </row>
        <row r="20">
          <cell r="F20">
            <v>10599.15084</v>
          </cell>
        </row>
        <row r="21">
          <cell r="F21">
            <v>74406.158400000015</v>
          </cell>
        </row>
        <row r="22">
          <cell r="F22">
            <v>6410.3340000000007</v>
          </cell>
        </row>
        <row r="23">
          <cell r="F23">
            <v>10366.154400000001</v>
          </cell>
        </row>
        <row r="24">
          <cell r="F24">
            <v>11512.2924</v>
          </cell>
        </row>
        <row r="25">
          <cell r="F25">
            <v>17151.632400000002</v>
          </cell>
        </row>
        <row r="26">
          <cell r="F26">
            <v>10131.5676</v>
          </cell>
        </row>
        <row r="27">
          <cell r="F27">
            <v>11551.512000000001</v>
          </cell>
        </row>
        <row r="28">
          <cell r="F28">
            <v>7282.6656000000012</v>
          </cell>
        </row>
        <row r="29">
          <cell r="F29">
            <v>82555.035839999997</v>
          </cell>
        </row>
        <row r="30">
          <cell r="F30">
            <v>10125.01512</v>
          </cell>
        </row>
        <row r="31">
          <cell r="F31">
            <v>22606.407719999999</v>
          </cell>
        </row>
        <row r="32">
          <cell r="F32">
            <v>30904.707600000002</v>
          </cell>
        </row>
        <row r="33">
          <cell r="F33">
            <v>18918.9054</v>
          </cell>
        </row>
        <row r="34">
          <cell r="F34">
            <v>73958.019839999994</v>
          </cell>
        </row>
        <row r="35">
          <cell r="F35">
            <v>23147.388599999998</v>
          </cell>
        </row>
        <row r="36">
          <cell r="F36">
            <v>13205.087519999999</v>
          </cell>
        </row>
        <row r="37">
          <cell r="F37">
            <v>7980.9181199999994</v>
          </cell>
        </row>
        <row r="38">
          <cell r="F38">
            <v>18270.275399999999</v>
          </cell>
        </row>
        <row r="39">
          <cell r="F39">
            <v>11354.350199999999</v>
          </cell>
        </row>
        <row r="40">
          <cell r="F40">
            <v>38855.456639999997</v>
          </cell>
        </row>
        <row r="41">
          <cell r="F41">
            <v>9125.4542400000009</v>
          </cell>
        </row>
        <row r="42">
          <cell r="F42">
            <v>14995.4112</v>
          </cell>
        </row>
        <row r="43">
          <cell r="F43">
            <v>9685.8115199999993</v>
          </cell>
        </row>
        <row r="44">
          <cell r="F44">
            <v>5048.7796800000006</v>
          </cell>
        </row>
        <row r="45">
          <cell r="F45">
            <v>95300.784599999999</v>
          </cell>
        </row>
        <row r="46">
          <cell r="F46">
            <v>21287.851200000001</v>
          </cell>
        </row>
        <row r="47">
          <cell r="F47">
            <v>27041.200199999999</v>
          </cell>
        </row>
        <row r="48">
          <cell r="F48">
            <v>23913.5736</v>
          </cell>
        </row>
        <row r="49">
          <cell r="F49">
            <v>6391.6902</v>
          </cell>
        </row>
        <row r="50">
          <cell r="F50">
            <v>10335.486000000001</v>
          </cell>
        </row>
        <row r="51">
          <cell r="F51">
            <v>6330.9834000000001</v>
          </cell>
        </row>
        <row r="52">
          <cell r="F52">
            <v>89987.82432</v>
          </cell>
        </row>
        <row r="53">
          <cell r="F53">
            <v>14371.441919999999</v>
          </cell>
        </row>
        <row r="54">
          <cell r="F54">
            <v>11528.91576</v>
          </cell>
        </row>
        <row r="55">
          <cell r="F55">
            <v>24686.449199999999</v>
          </cell>
        </row>
        <row r="56">
          <cell r="F56">
            <v>13981.37952</v>
          </cell>
        </row>
        <row r="57">
          <cell r="F57">
            <v>4754.0462400000006</v>
          </cell>
        </row>
        <row r="58">
          <cell r="F58">
            <v>3133.1440800000005</v>
          </cell>
        </row>
        <row r="59">
          <cell r="F59">
            <v>17532.4476</v>
          </cell>
        </row>
        <row r="60">
          <cell r="F60">
            <v>70465.315199999997</v>
          </cell>
        </row>
        <row r="61">
          <cell r="F61">
            <v>10007.708159999998</v>
          </cell>
        </row>
        <row r="62">
          <cell r="F62">
            <v>23225.999039999999</v>
          </cell>
        </row>
        <row r="63">
          <cell r="F63">
            <v>9660.2054399999997</v>
          </cell>
        </row>
        <row r="64">
          <cell r="F64">
            <v>8551.2969599999997</v>
          </cell>
        </row>
        <row r="65">
          <cell r="F65">
            <v>19020.105599999999</v>
          </cell>
        </row>
        <row r="66">
          <cell r="F66">
            <v>43949.673600000002</v>
          </cell>
        </row>
        <row r="67">
          <cell r="F67">
            <v>8648.015879999999</v>
          </cell>
        </row>
        <row r="68">
          <cell r="F68">
            <v>15050.52864</v>
          </cell>
        </row>
        <row r="69">
          <cell r="F69">
            <v>20251.129080000002</v>
          </cell>
        </row>
        <row r="70">
          <cell r="F70">
            <v>62007.954119999995</v>
          </cell>
        </row>
        <row r="71">
          <cell r="F71">
            <v>22258.12788</v>
          </cell>
        </row>
        <row r="72">
          <cell r="F72">
            <v>16812.104879999999</v>
          </cell>
        </row>
        <row r="73">
          <cell r="F73">
            <v>12670.871279999999</v>
          </cell>
        </row>
        <row r="74">
          <cell r="F74">
            <v>10266.850079999998</v>
          </cell>
        </row>
        <row r="75">
          <cell r="F75">
            <v>38145.976800000004</v>
          </cell>
        </row>
        <row r="76">
          <cell r="F76">
            <v>4362.7619999999997</v>
          </cell>
        </row>
        <row r="77">
          <cell r="F77">
            <v>11625.442800000001</v>
          </cell>
        </row>
        <row r="78">
          <cell r="F78">
            <v>6284.9304000000002</v>
          </cell>
        </row>
        <row r="79">
          <cell r="F79">
            <v>15872.8416</v>
          </cell>
        </row>
        <row r="80">
          <cell r="F80">
            <v>881488.77972000011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tabSelected="1" workbookViewId="0">
      <selection activeCell="C3" sqref="C3"/>
    </sheetView>
  </sheetViews>
  <sheetFormatPr baseColWidth="10" defaultRowHeight="15" x14ac:dyDescent="0.25"/>
  <sheetData>
    <row r="1" spans="1:13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</row>
    <row r="2" spans="1:13" x14ac:dyDescent="0.25">
      <c r="A2" s="3" t="s">
        <v>1</v>
      </c>
      <c r="B2" s="4"/>
      <c r="C2" s="5" t="s">
        <v>2</v>
      </c>
      <c r="D2" s="6"/>
      <c r="E2" s="7"/>
      <c r="F2" s="5" t="s">
        <v>3</v>
      </c>
      <c r="G2" s="6"/>
      <c r="H2" s="7"/>
      <c r="I2" s="5" t="s">
        <v>4</v>
      </c>
      <c r="J2" s="6"/>
      <c r="K2" s="7"/>
      <c r="L2" s="8" t="s">
        <v>5</v>
      </c>
      <c r="M2" s="9" t="s">
        <v>6</v>
      </c>
    </row>
    <row r="3" spans="1:13" x14ac:dyDescent="0.25">
      <c r="A3" s="10"/>
      <c r="B3" s="11"/>
      <c r="C3" s="12" t="s">
        <v>7</v>
      </c>
      <c r="D3" s="12" t="s">
        <v>8</v>
      </c>
      <c r="E3" s="12" t="s">
        <v>9</v>
      </c>
      <c r="F3" s="12" t="s">
        <v>7</v>
      </c>
      <c r="G3" s="12" t="s">
        <v>8</v>
      </c>
      <c r="H3" s="12" t="s">
        <v>9</v>
      </c>
      <c r="I3" s="12" t="s">
        <v>7</v>
      </c>
      <c r="J3" s="12" t="s">
        <v>8</v>
      </c>
      <c r="K3" s="12" t="s">
        <v>9</v>
      </c>
      <c r="L3" s="13"/>
      <c r="M3" s="14"/>
    </row>
    <row r="4" spans="1:13" x14ac:dyDescent="0.25">
      <c r="A4" s="15" t="s">
        <v>10</v>
      </c>
      <c r="B4" s="16"/>
      <c r="C4" s="17">
        <f>SUM(C5:C11)</f>
        <v>2476</v>
      </c>
      <c r="D4" s="17">
        <f t="shared" ref="D4:L4" si="0">SUM(D5:D11)</f>
        <v>1</v>
      </c>
      <c r="E4" s="17">
        <f t="shared" si="0"/>
        <v>2477</v>
      </c>
      <c r="F4" s="17">
        <f t="shared" si="0"/>
        <v>49</v>
      </c>
      <c r="G4" s="17">
        <f t="shared" si="0"/>
        <v>0</v>
      </c>
      <c r="H4" s="17">
        <f t="shared" si="0"/>
        <v>49</v>
      </c>
      <c r="I4" s="17">
        <f t="shared" si="0"/>
        <v>0</v>
      </c>
      <c r="J4" s="17">
        <f t="shared" si="0"/>
        <v>0</v>
      </c>
      <c r="K4" s="17">
        <f t="shared" si="0"/>
        <v>0</v>
      </c>
      <c r="L4" s="17">
        <f t="shared" si="0"/>
        <v>2526</v>
      </c>
      <c r="M4" s="18">
        <f>L4/[1]cible2011!$F$4*1000</f>
        <v>27.131113522765641</v>
      </c>
    </row>
    <row r="5" spans="1:13" x14ac:dyDescent="0.25">
      <c r="A5" s="19"/>
      <c r="B5" s="20" t="s">
        <v>11</v>
      </c>
      <c r="C5" s="21">
        <v>72</v>
      </c>
      <c r="D5" s="21">
        <v>0</v>
      </c>
      <c r="E5" s="21">
        <f>C5+D5</f>
        <v>72</v>
      </c>
      <c r="F5" s="21">
        <v>7</v>
      </c>
      <c r="G5" s="21">
        <v>0</v>
      </c>
      <c r="H5" s="21">
        <f>F5+G5</f>
        <v>7</v>
      </c>
      <c r="I5" s="21">
        <v>0</v>
      </c>
      <c r="J5" s="21">
        <v>0</v>
      </c>
      <c r="K5" s="21">
        <f>I5+J5</f>
        <v>0</v>
      </c>
      <c r="L5" s="22">
        <f>E5+H5+K5</f>
        <v>79</v>
      </c>
      <c r="M5" s="23"/>
    </row>
    <row r="6" spans="1:13" x14ac:dyDescent="0.25">
      <c r="A6" s="24"/>
      <c r="B6" s="20" t="s">
        <v>12</v>
      </c>
      <c r="C6" s="21">
        <v>361</v>
      </c>
      <c r="D6" s="21">
        <v>0</v>
      </c>
      <c r="E6" s="21">
        <f t="shared" ref="E6:E68" si="1">C6+D6</f>
        <v>361</v>
      </c>
      <c r="F6" s="21">
        <v>9</v>
      </c>
      <c r="G6" s="21">
        <v>0</v>
      </c>
      <c r="H6" s="21">
        <f t="shared" ref="H6:H68" si="2">F6+G6</f>
        <v>9</v>
      </c>
      <c r="I6" s="21">
        <v>0</v>
      </c>
      <c r="J6" s="21">
        <v>0</v>
      </c>
      <c r="K6" s="21">
        <f t="shared" ref="K6:K68" si="3">I6+J6</f>
        <v>0</v>
      </c>
      <c r="L6" s="22">
        <f t="shared" ref="L6:L68" si="4">E6+H6+K6</f>
        <v>370</v>
      </c>
      <c r="M6" s="23">
        <f>L6/[1]cible2011!F5*1000</f>
        <v>26.674205806521861</v>
      </c>
    </row>
    <row r="7" spans="1:13" x14ac:dyDescent="0.25">
      <c r="A7" s="24"/>
      <c r="B7" s="20" t="s">
        <v>13</v>
      </c>
      <c r="C7" s="21">
        <v>515</v>
      </c>
      <c r="D7" s="21">
        <v>1</v>
      </c>
      <c r="E7" s="21">
        <f t="shared" si="1"/>
        <v>516</v>
      </c>
      <c r="F7" s="21">
        <v>8</v>
      </c>
      <c r="G7" s="21">
        <v>0</v>
      </c>
      <c r="H7" s="21">
        <f t="shared" si="2"/>
        <v>8</v>
      </c>
      <c r="I7" s="21">
        <v>0</v>
      </c>
      <c r="J7" s="21">
        <v>0</v>
      </c>
      <c r="K7" s="21">
        <f t="shared" si="3"/>
        <v>0</v>
      </c>
      <c r="L7" s="22">
        <f t="shared" si="4"/>
        <v>524</v>
      </c>
      <c r="M7" s="23">
        <f>L7/[1]cible2011!F6*1000</f>
        <v>27.138766854210047</v>
      </c>
    </row>
    <row r="8" spans="1:13" x14ac:dyDescent="0.25">
      <c r="A8" s="24"/>
      <c r="B8" s="20" t="s">
        <v>14</v>
      </c>
      <c r="C8" s="21">
        <v>395</v>
      </c>
      <c r="D8" s="21">
        <v>0</v>
      </c>
      <c r="E8" s="21">
        <f t="shared" si="1"/>
        <v>395</v>
      </c>
      <c r="F8" s="21">
        <v>3</v>
      </c>
      <c r="G8" s="21">
        <v>0</v>
      </c>
      <c r="H8" s="21">
        <f t="shared" si="2"/>
        <v>3</v>
      </c>
      <c r="I8" s="21">
        <v>0</v>
      </c>
      <c r="J8" s="21">
        <v>0</v>
      </c>
      <c r="K8" s="21">
        <f t="shared" si="3"/>
        <v>0</v>
      </c>
      <c r="L8" s="22">
        <f t="shared" si="4"/>
        <v>398</v>
      </c>
      <c r="M8" s="23">
        <f>L8/[1]cible2011!F7*1000</f>
        <v>22.231087845998395</v>
      </c>
    </row>
    <row r="9" spans="1:13" x14ac:dyDescent="0.25">
      <c r="A9" s="24"/>
      <c r="B9" s="20" t="s">
        <v>15</v>
      </c>
      <c r="C9" s="21">
        <v>441</v>
      </c>
      <c r="D9" s="21">
        <v>0</v>
      </c>
      <c r="E9" s="21">
        <f t="shared" si="1"/>
        <v>441</v>
      </c>
      <c r="F9" s="21">
        <v>3</v>
      </c>
      <c r="G9" s="21">
        <v>0</v>
      </c>
      <c r="H9" s="21">
        <f t="shared" si="2"/>
        <v>3</v>
      </c>
      <c r="I9" s="21">
        <v>0</v>
      </c>
      <c r="J9" s="21">
        <v>0</v>
      </c>
      <c r="K9" s="21">
        <f t="shared" si="3"/>
        <v>0</v>
      </c>
      <c r="L9" s="22">
        <f t="shared" si="4"/>
        <v>444</v>
      </c>
      <c r="M9" s="23">
        <f>L9/[1]cible2011!F8*1000</f>
        <v>25.438746180578523</v>
      </c>
    </row>
    <row r="10" spans="1:13" x14ac:dyDescent="0.25">
      <c r="A10" s="24"/>
      <c r="B10" s="20" t="s">
        <v>16</v>
      </c>
      <c r="C10" s="21">
        <v>319</v>
      </c>
      <c r="D10" s="21">
        <v>0</v>
      </c>
      <c r="E10" s="21">
        <f t="shared" si="1"/>
        <v>319</v>
      </c>
      <c r="F10" s="21">
        <v>10</v>
      </c>
      <c r="G10" s="21">
        <v>0</v>
      </c>
      <c r="H10" s="21">
        <f t="shared" si="2"/>
        <v>10</v>
      </c>
      <c r="I10" s="21">
        <v>0</v>
      </c>
      <c r="J10" s="21">
        <v>0</v>
      </c>
      <c r="K10" s="21">
        <f t="shared" si="3"/>
        <v>0</v>
      </c>
      <c r="L10" s="22">
        <f t="shared" si="4"/>
        <v>329</v>
      </c>
      <c r="M10" s="23">
        <f>L10/[1]cible2011!F9*1000</f>
        <v>31.374460769336107</v>
      </c>
    </row>
    <row r="11" spans="1:13" x14ac:dyDescent="0.25">
      <c r="A11" s="25"/>
      <c r="B11" s="20" t="s">
        <v>17</v>
      </c>
      <c r="C11" s="21">
        <v>373</v>
      </c>
      <c r="D11" s="21">
        <v>0</v>
      </c>
      <c r="E11" s="21">
        <f t="shared" si="1"/>
        <v>373</v>
      </c>
      <c r="F11" s="21">
        <v>9</v>
      </c>
      <c r="G11" s="21">
        <v>0</v>
      </c>
      <c r="H11" s="21">
        <f t="shared" si="2"/>
        <v>9</v>
      </c>
      <c r="I11" s="21">
        <v>0</v>
      </c>
      <c r="J11" s="21">
        <v>0</v>
      </c>
      <c r="K11" s="21">
        <f t="shared" si="3"/>
        <v>0</v>
      </c>
      <c r="L11" s="22">
        <f t="shared" si="4"/>
        <v>382</v>
      </c>
      <c r="M11" s="23">
        <f>L11/[1]cible2011!F10*1000</f>
        <v>27.127975186112113</v>
      </c>
    </row>
    <row r="12" spans="1:13" x14ac:dyDescent="0.25">
      <c r="A12" s="15" t="s">
        <v>18</v>
      </c>
      <c r="B12" s="26"/>
      <c r="C12" s="17">
        <f>SUM(C13:C16)</f>
        <v>1030</v>
      </c>
      <c r="D12" s="17">
        <f t="shared" ref="D12:L12" si="5">SUM(D13:D16)</f>
        <v>0</v>
      </c>
      <c r="E12" s="17">
        <f t="shared" si="5"/>
        <v>1030</v>
      </c>
      <c r="F12" s="17">
        <f t="shared" si="5"/>
        <v>36</v>
      </c>
      <c r="G12" s="17">
        <f t="shared" si="5"/>
        <v>0</v>
      </c>
      <c r="H12" s="17">
        <f t="shared" si="5"/>
        <v>36</v>
      </c>
      <c r="I12" s="17">
        <f t="shared" si="5"/>
        <v>1</v>
      </c>
      <c r="J12" s="17">
        <f t="shared" si="5"/>
        <v>0</v>
      </c>
      <c r="K12" s="17">
        <f t="shared" si="5"/>
        <v>1</v>
      </c>
      <c r="L12" s="17">
        <f t="shared" si="5"/>
        <v>1067</v>
      </c>
      <c r="M12" s="18">
        <f>L12/[1]cible2011!F11*1000</f>
        <v>30.639301611193439</v>
      </c>
    </row>
    <row r="13" spans="1:13" x14ac:dyDescent="0.25">
      <c r="A13" s="19"/>
      <c r="B13" s="20" t="s">
        <v>19</v>
      </c>
      <c r="C13" s="21">
        <v>162</v>
      </c>
      <c r="D13" s="21">
        <v>0</v>
      </c>
      <c r="E13" s="21">
        <f t="shared" si="1"/>
        <v>162</v>
      </c>
      <c r="F13" s="21">
        <v>3</v>
      </c>
      <c r="G13" s="21">
        <v>0</v>
      </c>
      <c r="H13" s="21">
        <f t="shared" si="2"/>
        <v>3</v>
      </c>
      <c r="I13" s="21">
        <v>1</v>
      </c>
      <c r="J13" s="21">
        <v>0</v>
      </c>
      <c r="K13" s="21">
        <f t="shared" si="3"/>
        <v>1</v>
      </c>
      <c r="L13" s="22">
        <f t="shared" si="4"/>
        <v>166</v>
      </c>
      <c r="M13" s="23"/>
    </row>
    <row r="14" spans="1:13" x14ac:dyDescent="0.25">
      <c r="A14" s="24"/>
      <c r="B14" s="20" t="s">
        <v>20</v>
      </c>
      <c r="C14" s="21">
        <v>377</v>
      </c>
      <c r="D14" s="21">
        <v>0</v>
      </c>
      <c r="E14" s="21">
        <f t="shared" si="1"/>
        <v>377</v>
      </c>
      <c r="F14" s="21">
        <v>22</v>
      </c>
      <c r="G14" s="21">
        <v>0</v>
      </c>
      <c r="H14" s="21">
        <f t="shared" si="2"/>
        <v>22</v>
      </c>
      <c r="I14" s="21">
        <v>0</v>
      </c>
      <c r="J14" s="21">
        <v>0</v>
      </c>
      <c r="K14" s="21">
        <f t="shared" si="3"/>
        <v>0</v>
      </c>
      <c r="L14" s="22">
        <f t="shared" si="4"/>
        <v>399</v>
      </c>
      <c r="M14" s="23">
        <f>L14/[1]cible2011!F12*1000</f>
        <v>24.154142628693968</v>
      </c>
    </row>
    <row r="15" spans="1:13" x14ac:dyDescent="0.25">
      <c r="A15" s="24"/>
      <c r="B15" s="20" t="s">
        <v>21</v>
      </c>
      <c r="C15" s="21">
        <v>257</v>
      </c>
      <c r="D15" s="21">
        <v>0</v>
      </c>
      <c r="E15" s="21">
        <f t="shared" si="1"/>
        <v>257</v>
      </c>
      <c r="F15" s="21">
        <v>1</v>
      </c>
      <c r="G15" s="21"/>
      <c r="H15" s="21">
        <f t="shared" si="2"/>
        <v>1</v>
      </c>
      <c r="I15" s="21">
        <v>0</v>
      </c>
      <c r="J15" s="21">
        <v>0</v>
      </c>
      <c r="K15" s="21">
        <f t="shared" si="3"/>
        <v>0</v>
      </c>
      <c r="L15" s="22">
        <f t="shared" si="4"/>
        <v>258</v>
      </c>
      <c r="M15" s="23">
        <f>L15/[1]cible2011!F13*1000</f>
        <v>24.593901776188751</v>
      </c>
    </row>
    <row r="16" spans="1:13" x14ac:dyDescent="0.25">
      <c r="A16" s="25"/>
      <c r="B16" s="20" t="s">
        <v>22</v>
      </c>
      <c r="C16" s="21">
        <v>234</v>
      </c>
      <c r="D16" s="21">
        <v>0</v>
      </c>
      <c r="E16" s="21">
        <f t="shared" si="1"/>
        <v>234</v>
      </c>
      <c r="F16" s="21">
        <v>10</v>
      </c>
      <c r="G16" s="21">
        <v>0</v>
      </c>
      <c r="H16" s="21">
        <f t="shared" si="2"/>
        <v>10</v>
      </c>
      <c r="I16" s="21">
        <v>0</v>
      </c>
      <c r="J16" s="21">
        <v>0</v>
      </c>
      <c r="K16" s="21">
        <f t="shared" si="3"/>
        <v>0</v>
      </c>
      <c r="L16" s="22">
        <f t="shared" si="4"/>
        <v>244</v>
      </c>
      <c r="M16" s="23">
        <f>L16/[1]cible2011!F14*1000</f>
        <v>31.22103960677541</v>
      </c>
    </row>
    <row r="17" spans="1:13" x14ac:dyDescent="0.25">
      <c r="A17" s="15" t="s">
        <v>23</v>
      </c>
      <c r="B17" s="27"/>
      <c r="C17" s="17">
        <f>SUM(C18:C24)</f>
        <v>2846</v>
      </c>
      <c r="D17" s="17">
        <f t="shared" ref="D17:L17" si="6">SUM(D18:D24)</f>
        <v>893</v>
      </c>
      <c r="E17" s="17">
        <f t="shared" si="6"/>
        <v>3739</v>
      </c>
      <c r="F17" s="17">
        <f t="shared" si="6"/>
        <v>585</v>
      </c>
      <c r="G17" s="17">
        <f t="shared" si="6"/>
        <v>508</v>
      </c>
      <c r="H17" s="17">
        <f t="shared" si="6"/>
        <v>1093</v>
      </c>
      <c r="I17" s="17">
        <f t="shared" si="6"/>
        <v>30</v>
      </c>
      <c r="J17" s="17">
        <f t="shared" si="6"/>
        <v>16</v>
      </c>
      <c r="K17" s="17">
        <f t="shared" si="6"/>
        <v>46</v>
      </c>
      <c r="L17" s="17">
        <f t="shared" si="6"/>
        <v>4878</v>
      </c>
      <c r="M17" s="18">
        <f>L17/[1]cible2011!$F$15*1000</f>
        <v>58.120840419059689</v>
      </c>
    </row>
    <row r="18" spans="1:13" x14ac:dyDescent="0.25">
      <c r="A18" s="19"/>
      <c r="B18" s="20" t="s">
        <v>24</v>
      </c>
      <c r="C18" s="21">
        <v>440</v>
      </c>
      <c r="D18" s="21">
        <v>0</v>
      </c>
      <c r="E18" s="21">
        <f t="shared" si="1"/>
        <v>440</v>
      </c>
      <c r="F18" s="21">
        <v>195</v>
      </c>
      <c r="G18" s="21">
        <v>0</v>
      </c>
      <c r="H18" s="21">
        <f t="shared" si="2"/>
        <v>195</v>
      </c>
      <c r="I18" s="21">
        <v>30</v>
      </c>
      <c r="J18" s="21">
        <v>0</v>
      </c>
      <c r="K18" s="21">
        <f t="shared" si="3"/>
        <v>30</v>
      </c>
      <c r="L18" s="22">
        <f t="shared" si="4"/>
        <v>665</v>
      </c>
      <c r="M18" s="23"/>
    </row>
    <row r="19" spans="1:13" x14ac:dyDescent="0.25">
      <c r="A19" s="24"/>
      <c r="B19" s="20" t="s">
        <v>25</v>
      </c>
      <c r="C19" s="21">
        <v>0</v>
      </c>
      <c r="D19" s="21">
        <v>0</v>
      </c>
      <c r="E19" s="21">
        <f t="shared" si="1"/>
        <v>0</v>
      </c>
      <c r="F19" s="21">
        <v>0</v>
      </c>
      <c r="G19" s="21">
        <v>0</v>
      </c>
      <c r="H19" s="21">
        <f t="shared" si="2"/>
        <v>0</v>
      </c>
      <c r="I19" s="21">
        <v>0</v>
      </c>
      <c r="J19" s="21">
        <v>0</v>
      </c>
      <c r="K19" s="21">
        <f t="shared" si="3"/>
        <v>0</v>
      </c>
      <c r="L19" s="22">
        <f t="shared" si="4"/>
        <v>0</v>
      </c>
      <c r="M19" s="23"/>
    </row>
    <row r="20" spans="1:13" x14ac:dyDescent="0.25">
      <c r="A20" s="24"/>
      <c r="B20" s="20" t="s">
        <v>26</v>
      </c>
      <c r="C20" s="21">
        <v>245</v>
      </c>
      <c r="D20" s="21">
        <v>277</v>
      </c>
      <c r="E20" s="21">
        <f t="shared" si="1"/>
        <v>522</v>
      </c>
      <c r="F20" s="21">
        <v>62</v>
      </c>
      <c r="G20" s="21">
        <v>429</v>
      </c>
      <c r="H20" s="21">
        <f t="shared" si="2"/>
        <v>491</v>
      </c>
      <c r="I20" s="21">
        <v>0</v>
      </c>
      <c r="J20" s="21">
        <v>0</v>
      </c>
      <c r="K20" s="21">
        <f t="shared" si="3"/>
        <v>0</v>
      </c>
      <c r="L20" s="22">
        <f t="shared" si="4"/>
        <v>1013</v>
      </c>
      <c r="M20" s="23">
        <f>L20/[1]cible2011!F16*1000</f>
        <v>118.86883803539969</v>
      </c>
    </row>
    <row r="21" spans="1:13" x14ac:dyDescent="0.25">
      <c r="A21" s="24"/>
      <c r="B21" s="20" t="s">
        <v>27</v>
      </c>
      <c r="C21" s="21">
        <v>763</v>
      </c>
      <c r="D21" s="21">
        <v>311</v>
      </c>
      <c r="E21" s="21">
        <f t="shared" si="1"/>
        <v>1074</v>
      </c>
      <c r="F21" s="21">
        <v>113</v>
      </c>
      <c r="G21" s="21">
        <v>44</v>
      </c>
      <c r="H21" s="21">
        <f t="shared" si="2"/>
        <v>157</v>
      </c>
      <c r="I21" s="21">
        <v>0</v>
      </c>
      <c r="J21" s="21">
        <v>0</v>
      </c>
      <c r="K21" s="21">
        <f t="shared" si="3"/>
        <v>0</v>
      </c>
      <c r="L21" s="22">
        <f t="shared" si="4"/>
        <v>1231</v>
      </c>
      <c r="M21" s="23">
        <f>L21/[1]cible2011!F17*1000</f>
        <v>48.733790577113908</v>
      </c>
    </row>
    <row r="22" spans="1:13" x14ac:dyDescent="0.25">
      <c r="A22" s="24"/>
      <c r="B22" s="20" t="s">
        <v>28</v>
      </c>
      <c r="C22" s="21">
        <v>921</v>
      </c>
      <c r="D22" s="21">
        <v>96</v>
      </c>
      <c r="E22" s="21">
        <f t="shared" si="1"/>
        <v>1017</v>
      </c>
      <c r="F22" s="21">
        <v>157</v>
      </c>
      <c r="G22" s="21">
        <v>12</v>
      </c>
      <c r="H22" s="21">
        <f t="shared" si="2"/>
        <v>169</v>
      </c>
      <c r="I22" s="21">
        <v>0</v>
      </c>
      <c r="J22" s="21">
        <v>9</v>
      </c>
      <c r="K22" s="21">
        <f t="shared" si="3"/>
        <v>9</v>
      </c>
      <c r="L22" s="22">
        <f t="shared" si="4"/>
        <v>1195</v>
      </c>
      <c r="M22" s="23">
        <f>L22/[1]cible2011!F18*1000</f>
        <v>41.562139797976585</v>
      </c>
    </row>
    <row r="23" spans="1:13" x14ac:dyDescent="0.25">
      <c r="A23" s="24"/>
      <c r="B23" s="20" t="s">
        <v>29</v>
      </c>
      <c r="C23" s="21">
        <v>329</v>
      </c>
      <c r="D23" s="21">
        <v>86</v>
      </c>
      <c r="E23" s="21">
        <f t="shared" si="1"/>
        <v>415</v>
      </c>
      <c r="F23" s="21">
        <v>40</v>
      </c>
      <c r="G23" s="21">
        <v>19</v>
      </c>
      <c r="H23" s="21">
        <f t="shared" si="2"/>
        <v>59</v>
      </c>
      <c r="I23" s="21">
        <v>0</v>
      </c>
      <c r="J23" s="21">
        <v>7</v>
      </c>
      <c r="K23" s="21">
        <f t="shared" si="3"/>
        <v>7</v>
      </c>
      <c r="L23" s="22">
        <f t="shared" si="4"/>
        <v>481</v>
      </c>
      <c r="M23" s="23">
        <f>L23/[1]cible2011!F19*1000</f>
        <v>44.555072930559334</v>
      </c>
    </row>
    <row r="24" spans="1:13" x14ac:dyDescent="0.25">
      <c r="A24" s="25"/>
      <c r="B24" s="20" t="s">
        <v>30</v>
      </c>
      <c r="C24" s="21">
        <v>148</v>
      </c>
      <c r="D24" s="21">
        <v>123</v>
      </c>
      <c r="E24" s="21">
        <f t="shared" si="1"/>
        <v>271</v>
      </c>
      <c r="F24" s="21">
        <v>18</v>
      </c>
      <c r="G24" s="21">
        <v>4</v>
      </c>
      <c r="H24" s="21">
        <f t="shared" si="2"/>
        <v>22</v>
      </c>
      <c r="I24" s="21">
        <v>0</v>
      </c>
      <c r="J24" s="21">
        <v>0</v>
      </c>
      <c r="K24" s="21">
        <f t="shared" si="3"/>
        <v>0</v>
      </c>
      <c r="L24" s="22">
        <f t="shared" si="4"/>
        <v>293</v>
      </c>
      <c r="M24" s="23">
        <f>L24/[1]cible2011!F20*1000</f>
        <v>27.643723957041068</v>
      </c>
    </row>
    <row r="25" spans="1:13" x14ac:dyDescent="0.25">
      <c r="A25" s="28" t="s">
        <v>31</v>
      </c>
      <c r="B25" s="26"/>
      <c r="C25" s="17">
        <f>SUM(C26:C33)</f>
        <v>2114</v>
      </c>
      <c r="D25" s="17">
        <f t="shared" ref="D25:L25" si="7">SUM(D26:D33)</f>
        <v>40</v>
      </c>
      <c r="E25" s="17">
        <f t="shared" si="7"/>
        <v>2154</v>
      </c>
      <c r="F25" s="17">
        <f t="shared" si="7"/>
        <v>139</v>
      </c>
      <c r="G25" s="17">
        <f t="shared" si="7"/>
        <v>1</v>
      </c>
      <c r="H25" s="17">
        <f t="shared" si="7"/>
        <v>140</v>
      </c>
      <c r="I25" s="17">
        <f t="shared" si="7"/>
        <v>0</v>
      </c>
      <c r="J25" s="17">
        <f t="shared" si="7"/>
        <v>0</v>
      </c>
      <c r="K25" s="17">
        <f t="shared" si="7"/>
        <v>0</v>
      </c>
      <c r="L25" s="17">
        <f t="shared" si="7"/>
        <v>2294</v>
      </c>
      <c r="M25" s="18">
        <f>L25/[1]cible2011!$F$21*1000</f>
        <v>30.830781340271422</v>
      </c>
    </row>
    <row r="26" spans="1:13" x14ac:dyDescent="0.25">
      <c r="A26" s="19"/>
      <c r="B26" s="20" t="s">
        <v>32</v>
      </c>
      <c r="C26" s="21">
        <v>217</v>
      </c>
      <c r="D26" s="21">
        <v>0</v>
      </c>
      <c r="E26" s="21">
        <f t="shared" si="1"/>
        <v>217</v>
      </c>
      <c r="F26" s="21">
        <v>11</v>
      </c>
      <c r="G26" s="21">
        <v>0</v>
      </c>
      <c r="H26" s="21">
        <f t="shared" si="2"/>
        <v>11</v>
      </c>
      <c r="I26" s="21">
        <v>0</v>
      </c>
      <c r="J26" s="21">
        <v>0</v>
      </c>
      <c r="K26" s="21">
        <f t="shared" si="3"/>
        <v>0</v>
      </c>
      <c r="L26" s="22">
        <f t="shared" si="4"/>
        <v>228</v>
      </c>
      <c r="M26" s="23"/>
    </row>
    <row r="27" spans="1:13" x14ac:dyDescent="0.25">
      <c r="A27" s="24"/>
      <c r="B27" s="20" t="s">
        <v>33</v>
      </c>
      <c r="C27" s="21">
        <v>183</v>
      </c>
      <c r="D27" s="21">
        <v>0</v>
      </c>
      <c r="E27" s="21">
        <f t="shared" si="1"/>
        <v>183</v>
      </c>
      <c r="F27" s="21">
        <v>18</v>
      </c>
      <c r="G27" s="21">
        <v>0</v>
      </c>
      <c r="H27" s="21">
        <f t="shared" si="2"/>
        <v>18</v>
      </c>
      <c r="I27" s="21">
        <v>0</v>
      </c>
      <c r="J27" s="21">
        <v>0</v>
      </c>
      <c r="K27" s="21">
        <f t="shared" si="3"/>
        <v>0</v>
      </c>
      <c r="L27" s="22">
        <f t="shared" si="4"/>
        <v>201</v>
      </c>
      <c r="M27" s="23">
        <f>L27/[1]cible2011!F22*1000</f>
        <v>31.355620471569811</v>
      </c>
    </row>
    <row r="28" spans="1:13" x14ac:dyDescent="0.25">
      <c r="A28" s="24"/>
      <c r="B28" s="20" t="s">
        <v>34</v>
      </c>
      <c r="C28" s="21">
        <v>208</v>
      </c>
      <c r="D28" s="21">
        <v>0</v>
      </c>
      <c r="E28" s="21">
        <f t="shared" si="1"/>
        <v>208</v>
      </c>
      <c r="F28" s="21">
        <v>16</v>
      </c>
      <c r="G28" s="21">
        <v>0</v>
      </c>
      <c r="H28" s="21">
        <f t="shared" si="2"/>
        <v>16</v>
      </c>
      <c r="I28" s="21">
        <v>0</v>
      </c>
      <c r="J28" s="21">
        <v>0</v>
      </c>
      <c r="K28" s="21">
        <f t="shared" si="3"/>
        <v>0</v>
      </c>
      <c r="L28" s="22">
        <f t="shared" si="4"/>
        <v>224</v>
      </c>
      <c r="M28" s="23">
        <f>L28/[1]cible2011!F23*1000</f>
        <v>21.608784835386977</v>
      </c>
    </row>
    <row r="29" spans="1:13" x14ac:dyDescent="0.25">
      <c r="A29" s="24"/>
      <c r="B29" s="20" t="s">
        <v>35</v>
      </c>
      <c r="C29" s="21">
        <v>405</v>
      </c>
      <c r="D29" s="21">
        <v>28</v>
      </c>
      <c r="E29" s="21">
        <f t="shared" si="1"/>
        <v>433</v>
      </c>
      <c r="F29" s="21">
        <v>24</v>
      </c>
      <c r="G29" s="21">
        <v>1</v>
      </c>
      <c r="H29" s="21">
        <f t="shared" si="2"/>
        <v>25</v>
      </c>
      <c r="I29" s="21">
        <v>0</v>
      </c>
      <c r="J29" s="21">
        <v>0</v>
      </c>
      <c r="K29" s="21">
        <f t="shared" si="3"/>
        <v>0</v>
      </c>
      <c r="L29" s="22">
        <f t="shared" si="4"/>
        <v>458</v>
      </c>
      <c r="M29" s="23">
        <f>L29/[1]cible2011!F24*1000</f>
        <v>39.783562133984717</v>
      </c>
    </row>
    <row r="30" spans="1:13" x14ac:dyDescent="0.25">
      <c r="A30" s="24"/>
      <c r="B30" s="20" t="s">
        <v>36</v>
      </c>
      <c r="C30" s="21">
        <v>351</v>
      </c>
      <c r="D30" s="21">
        <v>11</v>
      </c>
      <c r="E30" s="21">
        <f t="shared" si="1"/>
        <v>362</v>
      </c>
      <c r="F30" s="21">
        <v>5</v>
      </c>
      <c r="G30" s="21">
        <v>0</v>
      </c>
      <c r="H30" s="21">
        <f t="shared" si="2"/>
        <v>5</v>
      </c>
      <c r="I30" s="21">
        <v>0</v>
      </c>
      <c r="J30" s="21">
        <v>0</v>
      </c>
      <c r="K30" s="21">
        <f t="shared" si="3"/>
        <v>0</v>
      </c>
      <c r="L30" s="22">
        <f t="shared" si="4"/>
        <v>367</v>
      </c>
      <c r="M30" s="23">
        <f>L30/[1]cible2011!F25*1000</f>
        <v>21.397380228368231</v>
      </c>
    </row>
    <row r="31" spans="1:13" x14ac:dyDescent="0.25">
      <c r="A31" s="24"/>
      <c r="B31" s="20" t="s">
        <v>37</v>
      </c>
      <c r="C31" s="21">
        <v>322</v>
      </c>
      <c r="D31" s="21">
        <v>1</v>
      </c>
      <c r="E31" s="21">
        <f t="shared" si="1"/>
        <v>323</v>
      </c>
      <c r="F31" s="21">
        <v>45</v>
      </c>
      <c r="G31" s="21">
        <v>0</v>
      </c>
      <c r="H31" s="21">
        <f t="shared" si="2"/>
        <v>45</v>
      </c>
      <c r="I31" s="21">
        <v>0</v>
      </c>
      <c r="J31" s="21">
        <v>0</v>
      </c>
      <c r="K31" s="21">
        <f t="shared" si="3"/>
        <v>0</v>
      </c>
      <c r="L31" s="22">
        <f t="shared" si="4"/>
        <v>368</v>
      </c>
      <c r="M31" s="23">
        <f>L31/[1]cible2011!F26*1000</f>
        <v>36.322118602850757</v>
      </c>
    </row>
    <row r="32" spans="1:13" x14ac:dyDescent="0.25">
      <c r="A32" s="24"/>
      <c r="B32" s="20" t="s">
        <v>38</v>
      </c>
      <c r="C32" s="21">
        <v>256</v>
      </c>
      <c r="D32" s="21">
        <v>0</v>
      </c>
      <c r="E32" s="21">
        <f t="shared" si="1"/>
        <v>256</v>
      </c>
      <c r="F32" s="21">
        <v>11</v>
      </c>
      <c r="G32" s="21">
        <v>0</v>
      </c>
      <c r="H32" s="21">
        <f t="shared" si="2"/>
        <v>11</v>
      </c>
      <c r="I32" s="21">
        <v>0</v>
      </c>
      <c r="J32" s="21">
        <v>0</v>
      </c>
      <c r="K32" s="21">
        <f t="shared" si="3"/>
        <v>0</v>
      </c>
      <c r="L32" s="22">
        <f t="shared" si="4"/>
        <v>267</v>
      </c>
      <c r="M32" s="23">
        <f>L32/[1]cible2011!F27*1000</f>
        <v>23.113857302836198</v>
      </c>
    </row>
    <row r="33" spans="1:13" x14ac:dyDescent="0.25">
      <c r="A33" s="25"/>
      <c r="B33" s="20" t="s">
        <v>39</v>
      </c>
      <c r="C33" s="21">
        <v>172</v>
      </c>
      <c r="D33" s="21">
        <v>0</v>
      </c>
      <c r="E33" s="21">
        <f t="shared" si="1"/>
        <v>172</v>
      </c>
      <c r="F33" s="21">
        <v>9</v>
      </c>
      <c r="G33" s="21">
        <v>0</v>
      </c>
      <c r="H33" s="21">
        <f t="shared" si="2"/>
        <v>9</v>
      </c>
      <c r="I33" s="21">
        <v>0</v>
      </c>
      <c r="J33" s="21">
        <v>0</v>
      </c>
      <c r="K33" s="21">
        <f t="shared" si="3"/>
        <v>0</v>
      </c>
      <c r="L33" s="22">
        <f>E33+H33+K33</f>
        <v>181</v>
      </c>
      <c r="M33" s="23">
        <f>L33/[1]cible2011!F28*1000</f>
        <v>24.853537144421402</v>
      </c>
    </row>
    <row r="34" spans="1:13" x14ac:dyDescent="0.25">
      <c r="A34" s="28" t="s">
        <v>40</v>
      </c>
      <c r="B34" s="26"/>
      <c r="C34" s="17">
        <f>SUM(C35:C39)</f>
        <v>2184</v>
      </c>
      <c r="D34" s="17">
        <f t="shared" ref="D34:L34" si="8">SUM(D35:D39)</f>
        <v>19</v>
      </c>
      <c r="E34" s="17">
        <f t="shared" si="8"/>
        <v>2203</v>
      </c>
      <c r="F34" s="17">
        <f t="shared" si="8"/>
        <v>141</v>
      </c>
      <c r="G34" s="17">
        <f t="shared" si="8"/>
        <v>0</v>
      </c>
      <c r="H34" s="17">
        <f t="shared" si="8"/>
        <v>141</v>
      </c>
      <c r="I34" s="17">
        <f t="shared" si="8"/>
        <v>5</v>
      </c>
      <c r="J34" s="17">
        <f t="shared" si="8"/>
        <v>0</v>
      </c>
      <c r="K34" s="17">
        <f t="shared" si="8"/>
        <v>5</v>
      </c>
      <c r="L34" s="17">
        <f t="shared" si="8"/>
        <v>2349</v>
      </c>
      <c r="M34" s="18">
        <f>L34/[1]cible2011!$F$29*1000</f>
        <v>28.453745747898402</v>
      </c>
    </row>
    <row r="35" spans="1:13" x14ac:dyDescent="0.25">
      <c r="A35" s="19"/>
      <c r="B35" s="20" t="s">
        <v>41</v>
      </c>
      <c r="C35" s="21">
        <v>165</v>
      </c>
      <c r="D35" s="21">
        <v>0</v>
      </c>
      <c r="E35" s="21">
        <f t="shared" si="1"/>
        <v>165</v>
      </c>
      <c r="F35" s="21">
        <v>39</v>
      </c>
      <c r="G35" s="21">
        <v>0</v>
      </c>
      <c r="H35" s="21">
        <f t="shared" si="2"/>
        <v>39</v>
      </c>
      <c r="I35" s="21">
        <v>5</v>
      </c>
      <c r="J35" s="21">
        <v>0</v>
      </c>
      <c r="K35" s="21">
        <f t="shared" si="3"/>
        <v>5</v>
      </c>
      <c r="L35" s="22">
        <f t="shared" si="4"/>
        <v>209</v>
      </c>
      <c r="M35" s="23"/>
    </row>
    <row r="36" spans="1:13" x14ac:dyDescent="0.25">
      <c r="A36" s="24"/>
      <c r="B36" s="20" t="s">
        <v>42</v>
      </c>
      <c r="C36" s="21">
        <v>349</v>
      </c>
      <c r="D36" s="21">
        <v>0</v>
      </c>
      <c r="E36" s="21">
        <f t="shared" si="1"/>
        <v>349</v>
      </c>
      <c r="F36" s="21">
        <v>21</v>
      </c>
      <c r="G36" s="21">
        <v>0</v>
      </c>
      <c r="H36" s="21">
        <f t="shared" si="2"/>
        <v>21</v>
      </c>
      <c r="I36" s="21">
        <v>0</v>
      </c>
      <c r="J36" s="21">
        <v>0</v>
      </c>
      <c r="K36" s="21">
        <f t="shared" si="3"/>
        <v>0</v>
      </c>
      <c r="L36" s="22">
        <f t="shared" si="4"/>
        <v>370</v>
      </c>
      <c r="M36" s="23">
        <f>L36/[1]cible2011!F30*1000</f>
        <v>36.543155305431284</v>
      </c>
    </row>
    <row r="37" spans="1:13" x14ac:dyDescent="0.25">
      <c r="A37" s="24"/>
      <c r="B37" s="20" t="s">
        <v>43</v>
      </c>
      <c r="C37" s="21">
        <v>603</v>
      </c>
      <c r="D37" s="21">
        <v>0</v>
      </c>
      <c r="E37" s="21">
        <f t="shared" si="1"/>
        <v>603</v>
      </c>
      <c r="F37" s="21">
        <v>44</v>
      </c>
      <c r="G37" s="21">
        <v>0</v>
      </c>
      <c r="H37" s="21">
        <f t="shared" si="2"/>
        <v>44</v>
      </c>
      <c r="I37" s="21">
        <v>0</v>
      </c>
      <c r="J37" s="21">
        <v>0</v>
      </c>
      <c r="K37" s="21">
        <f t="shared" si="3"/>
        <v>0</v>
      </c>
      <c r="L37" s="22">
        <f t="shared" si="4"/>
        <v>647</v>
      </c>
      <c r="M37" s="23">
        <f>L37/[1]cible2011!F31*1000</f>
        <v>28.620203971088955</v>
      </c>
    </row>
    <row r="38" spans="1:13" x14ac:dyDescent="0.25">
      <c r="A38" s="24"/>
      <c r="B38" s="20" t="s">
        <v>44</v>
      </c>
      <c r="C38" s="21">
        <v>645</v>
      </c>
      <c r="D38" s="21">
        <v>0</v>
      </c>
      <c r="E38" s="21">
        <f t="shared" si="1"/>
        <v>645</v>
      </c>
      <c r="F38" s="21">
        <v>24</v>
      </c>
      <c r="G38" s="21">
        <v>0</v>
      </c>
      <c r="H38" s="21">
        <f t="shared" si="2"/>
        <v>24</v>
      </c>
      <c r="I38" s="21">
        <v>0</v>
      </c>
      <c r="J38" s="21">
        <v>0</v>
      </c>
      <c r="K38" s="21">
        <f t="shared" si="3"/>
        <v>0</v>
      </c>
      <c r="L38" s="22">
        <f t="shared" si="4"/>
        <v>669</v>
      </c>
      <c r="M38" s="23">
        <f>L38/[1]cible2011!F32*1000</f>
        <v>21.647187498386167</v>
      </c>
    </row>
    <row r="39" spans="1:13" x14ac:dyDescent="0.25">
      <c r="A39" s="25"/>
      <c r="B39" s="20" t="s">
        <v>45</v>
      </c>
      <c r="C39" s="21">
        <v>422</v>
      </c>
      <c r="D39" s="21">
        <v>19</v>
      </c>
      <c r="E39" s="21">
        <f t="shared" si="1"/>
        <v>441</v>
      </c>
      <c r="F39" s="21">
        <v>13</v>
      </c>
      <c r="G39" s="21">
        <v>0</v>
      </c>
      <c r="H39" s="21">
        <f t="shared" si="2"/>
        <v>13</v>
      </c>
      <c r="I39" s="21">
        <v>0</v>
      </c>
      <c r="J39" s="21">
        <v>0</v>
      </c>
      <c r="K39" s="21">
        <f t="shared" si="3"/>
        <v>0</v>
      </c>
      <c r="L39" s="22">
        <f t="shared" si="4"/>
        <v>454</v>
      </c>
      <c r="M39" s="23">
        <f>L39/[1]cible2011!F33*1000</f>
        <v>23.997160004827762</v>
      </c>
    </row>
    <row r="40" spans="1:13" x14ac:dyDescent="0.25">
      <c r="A40" s="28" t="s">
        <v>46</v>
      </c>
      <c r="B40" s="26"/>
      <c r="C40" s="17">
        <f>SUM(C41:C46)</f>
        <v>1699</v>
      </c>
      <c r="D40" s="17">
        <f t="shared" ref="D40:L40" si="9">SUM(D41:D46)</f>
        <v>84</v>
      </c>
      <c r="E40" s="17">
        <f t="shared" si="9"/>
        <v>1783</v>
      </c>
      <c r="F40" s="17">
        <f t="shared" si="9"/>
        <v>86</v>
      </c>
      <c r="G40" s="17">
        <f t="shared" si="9"/>
        <v>9</v>
      </c>
      <c r="H40" s="17">
        <f t="shared" si="9"/>
        <v>95</v>
      </c>
      <c r="I40" s="17">
        <f t="shared" si="9"/>
        <v>0</v>
      </c>
      <c r="J40" s="17">
        <f t="shared" si="9"/>
        <v>0</v>
      </c>
      <c r="K40" s="17">
        <f t="shared" si="9"/>
        <v>0</v>
      </c>
      <c r="L40" s="17">
        <f t="shared" si="9"/>
        <v>1878</v>
      </c>
      <c r="M40" s="18">
        <f>L40/[1]cible2011!$F$34*1000</f>
        <v>25.392783690840368</v>
      </c>
    </row>
    <row r="41" spans="1:13" x14ac:dyDescent="0.25">
      <c r="A41" s="19"/>
      <c r="B41" s="20" t="s">
        <v>47</v>
      </c>
      <c r="C41" s="21">
        <v>98</v>
      </c>
      <c r="D41" s="21">
        <v>0</v>
      </c>
      <c r="E41" s="21">
        <f t="shared" si="1"/>
        <v>98</v>
      </c>
      <c r="F41" s="21">
        <v>14</v>
      </c>
      <c r="G41" s="21">
        <v>0</v>
      </c>
      <c r="H41" s="21">
        <f t="shared" si="2"/>
        <v>14</v>
      </c>
      <c r="I41" s="21">
        <v>0</v>
      </c>
      <c r="J41" s="21">
        <v>0</v>
      </c>
      <c r="K41" s="21">
        <f t="shared" si="3"/>
        <v>0</v>
      </c>
      <c r="L41" s="22">
        <f t="shared" si="4"/>
        <v>112</v>
      </c>
      <c r="M41" s="23"/>
    </row>
    <row r="42" spans="1:13" x14ac:dyDescent="0.25">
      <c r="A42" s="24"/>
      <c r="B42" s="20" t="s">
        <v>48</v>
      </c>
      <c r="C42" s="21">
        <v>433</v>
      </c>
      <c r="D42" s="21">
        <v>0</v>
      </c>
      <c r="E42" s="21">
        <f t="shared" si="1"/>
        <v>433</v>
      </c>
      <c r="F42" s="21">
        <v>19</v>
      </c>
      <c r="G42" s="21">
        <v>0</v>
      </c>
      <c r="H42" s="21">
        <f t="shared" si="2"/>
        <v>19</v>
      </c>
      <c r="I42" s="21">
        <v>0</v>
      </c>
      <c r="J42" s="21">
        <v>0</v>
      </c>
      <c r="K42" s="21">
        <f t="shared" si="3"/>
        <v>0</v>
      </c>
      <c r="L42" s="22">
        <f t="shared" si="4"/>
        <v>452</v>
      </c>
      <c r="M42" s="23">
        <f>L42/[1]cible2011!F35*1000</f>
        <v>19.527040730633434</v>
      </c>
    </row>
    <row r="43" spans="1:13" x14ac:dyDescent="0.25">
      <c r="A43" s="24"/>
      <c r="B43" s="20" t="s">
        <v>49</v>
      </c>
      <c r="C43" s="21">
        <v>398</v>
      </c>
      <c r="D43" s="21">
        <v>3</v>
      </c>
      <c r="E43" s="21">
        <f t="shared" si="1"/>
        <v>401</v>
      </c>
      <c r="F43" s="21">
        <v>21</v>
      </c>
      <c r="G43" s="21">
        <v>0</v>
      </c>
      <c r="H43" s="21">
        <f t="shared" si="2"/>
        <v>21</v>
      </c>
      <c r="I43" s="21">
        <v>0</v>
      </c>
      <c r="J43" s="21">
        <v>0</v>
      </c>
      <c r="K43" s="21">
        <f t="shared" si="3"/>
        <v>0</v>
      </c>
      <c r="L43" s="22">
        <f t="shared" si="4"/>
        <v>422</v>
      </c>
      <c r="M43" s="23">
        <f>L43/[1]cible2011!F36*1000</f>
        <v>31.957380014396151</v>
      </c>
    </row>
    <row r="44" spans="1:13" x14ac:dyDescent="0.25">
      <c r="A44" s="24"/>
      <c r="B44" s="20" t="s">
        <v>50</v>
      </c>
      <c r="C44" s="21">
        <v>129</v>
      </c>
      <c r="D44" s="21">
        <v>79</v>
      </c>
      <c r="E44" s="21">
        <f t="shared" si="1"/>
        <v>208</v>
      </c>
      <c r="F44" s="21">
        <v>7</v>
      </c>
      <c r="G44" s="21">
        <v>9</v>
      </c>
      <c r="H44" s="21">
        <f t="shared" si="2"/>
        <v>16</v>
      </c>
      <c r="I44" s="21">
        <v>0</v>
      </c>
      <c r="J44" s="21">
        <v>0</v>
      </c>
      <c r="K44" s="21">
        <f t="shared" si="3"/>
        <v>0</v>
      </c>
      <c r="L44" s="22">
        <f t="shared" si="4"/>
        <v>224</v>
      </c>
      <c r="M44" s="23">
        <f>L44/[1]cible2011!F37*1000</f>
        <v>28.066946262568599</v>
      </c>
    </row>
    <row r="45" spans="1:13" x14ac:dyDescent="0.25">
      <c r="A45" s="24"/>
      <c r="B45" s="20" t="s">
        <v>51</v>
      </c>
      <c r="C45" s="21">
        <v>337</v>
      </c>
      <c r="D45" s="21">
        <v>2</v>
      </c>
      <c r="E45" s="21">
        <f t="shared" si="1"/>
        <v>339</v>
      </c>
      <c r="F45" s="21">
        <v>21</v>
      </c>
      <c r="G45" s="21">
        <v>0</v>
      </c>
      <c r="H45" s="21">
        <f t="shared" si="2"/>
        <v>21</v>
      </c>
      <c r="I45" s="21">
        <v>0</v>
      </c>
      <c r="J45" s="21">
        <v>0</v>
      </c>
      <c r="K45" s="21">
        <f t="shared" si="3"/>
        <v>0</v>
      </c>
      <c r="L45" s="22">
        <f t="shared" si="4"/>
        <v>360</v>
      </c>
      <c r="M45" s="23">
        <f>L45/[1]cible2011!F38*1000</f>
        <v>19.704136479519079</v>
      </c>
    </row>
    <row r="46" spans="1:13" x14ac:dyDescent="0.25">
      <c r="A46" s="25"/>
      <c r="B46" s="20" t="s">
        <v>52</v>
      </c>
      <c r="C46" s="21">
        <v>304</v>
      </c>
      <c r="D46" s="21"/>
      <c r="E46" s="21">
        <f t="shared" si="1"/>
        <v>304</v>
      </c>
      <c r="F46" s="21">
        <v>4</v>
      </c>
      <c r="G46" s="21"/>
      <c r="H46" s="21">
        <f t="shared" si="2"/>
        <v>4</v>
      </c>
      <c r="I46" s="21">
        <v>0</v>
      </c>
      <c r="J46" s="21">
        <v>0</v>
      </c>
      <c r="K46" s="21">
        <f t="shared" si="3"/>
        <v>0</v>
      </c>
      <c r="L46" s="22">
        <f t="shared" si="4"/>
        <v>308</v>
      </c>
      <c r="M46" s="23">
        <f>L46/[1]cible2011!F39*1000</f>
        <v>27.126167026273333</v>
      </c>
    </row>
    <row r="47" spans="1:13" x14ac:dyDescent="0.25">
      <c r="A47" s="28" t="s">
        <v>53</v>
      </c>
      <c r="B47" s="26"/>
      <c r="C47" s="17">
        <f>SUM(C48:C51)</f>
        <v>862</v>
      </c>
      <c r="D47" s="17">
        <f t="shared" ref="D47:L47" si="10">SUM(D48:D51)</f>
        <v>0</v>
      </c>
      <c r="E47" s="17">
        <f t="shared" si="10"/>
        <v>862</v>
      </c>
      <c r="F47" s="17">
        <f t="shared" si="10"/>
        <v>108</v>
      </c>
      <c r="G47" s="17">
        <f t="shared" si="10"/>
        <v>0</v>
      </c>
      <c r="H47" s="17">
        <f t="shared" si="10"/>
        <v>108</v>
      </c>
      <c r="I47" s="17">
        <f t="shared" si="10"/>
        <v>0</v>
      </c>
      <c r="J47" s="17">
        <f t="shared" si="10"/>
        <v>0</v>
      </c>
      <c r="K47" s="17">
        <f t="shared" si="10"/>
        <v>0</v>
      </c>
      <c r="L47" s="17">
        <f t="shared" si="10"/>
        <v>970</v>
      </c>
      <c r="M47" s="18">
        <f>L47/[1]cible2011!F40*1000</f>
        <v>24.964318628066962</v>
      </c>
    </row>
    <row r="48" spans="1:13" x14ac:dyDescent="0.25">
      <c r="A48" s="19"/>
      <c r="B48" s="20" t="s">
        <v>54</v>
      </c>
      <c r="C48" s="21">
        <v>205</v>
      </c>
      <c r="D48" s="21">
        <v>0</v>
      </c>
      <c r="E48" s="21">
        <f t="shared" si="1"/>
        <v>205</v>
      </c>
      <c r="F48" s="21">
        <v>24</v>
      </c>
      <c r="G48" s="21">
        <v>0</v>
      </c>
      <c r="H48" s="21">
        <f t="shared" si="2"/>
        <v>24</v>
      </c>
      <c r="I48" s="21">
        <v>0</v>
      </c>
      <c r="J48" s="21">
        <v>0</v>
      </c>
      <c r="K48" s="21">
        <f t="shared" si="3"/>
        <v>0</v>
      </c>
      <c r="L48" s="22">
        <f t="shared" si="4"/>
        <v>229</v>
      </c>
      <c r="M48" s="29">
        <f>L48/[1]cible2011!F41*1000</f>
        <v>25.094641206594879</v>
      </c>
    </row>
    <row r="49" spans="1:13" x14ac:dyDescent="0.25">
      <c r="A49" s="24"/>
      <c r="B49" s="20" t="s">
        <v>55</v>
      </c>
      <c r="C49" s="21">
        <v>330</v>
      </c>
      <c r="D49" s="21">
        <v>0</v>
      </c>
      <c r="E49" s="21">
        <f t="shared" si="1"/>
        <v>330</v>
      </c>
      <c r="F49" s="21">
        <v>18</v>
      </c>
      <c r="G49" s="21">
        <v>0</v>
      </c>
      <c r="H49" s="21">
        <f t="shared" si="2"/>
        <v>18</v>
      </c>
      <c r="I49" s="21">
        <v>0</v>
      </c>
      <c r="J49" s="21">
        <v>0</v>
      </c>
      <c r="K49" s="21">
        <f t="shared" si="3"/>
        <v>0</v>
      </c>
      <c r="L49" s="22">
        <f t="shared" si="4"/>
        <v>348</v>
      </c>
      <c r="M49" s="29">
        <f>L49/[1]cible2011!F42*1000</f>
        <v>23.2070995158839</v>
      </c>
    </row>
    <row r="50" spans="1:13" x14ac:dyDescent="0.25">
      <c r="A50" s="24"/>
      <c r="B50" s="20" t="s">
        <v>56</v>
      </c>
      <c r="C50" s="21">
        <v>208</v>
      </c>
      <c r="D50" s="21">
        <v>0</v>
      </c>
      <c r="E50" s="21">
        <f t="shared" si="1"/>
        <v>208</v>
      </c>
      <c r="F50" s="21">
        <v>43</v>
      </c>
      <c r="G50" s="21">
        <v>0</v>
      </c>
      <c r="H50" s="21">
        <f t="shared" si="2"/>
        <v>43</v>
      </c>
      <c r="I50" s="21">
        <v>0</v>
      </c>
      <c r="J50" s="21">
        <v>0</v>
      </c>
      <c r="K50" s="21">
        <f t="shared" si="3"/>
        <v>0</v>
      </c>
      <c r="L50" s="22">
        <f t="shared" si="4"/>
        <v>251</v>
      </c>
      <c r="M50" s="29">
        <f>L50/[1]cible2011!F43*1000</f>
        <v>25.914194126296607</v>
      </c>
    </row>
    <row r="51" spans="1:13" x14ac:dyDescent="0.25">
      <c r="A51" s="25"/>
      <c r="B51" s="20" t="s">
        <v>57</v>
      </c>
      <c r="C51" s="21">
        <v>119</v>
      </c>
      <c r="D51" s="21">
        <v>0</v>
      </c>
      <c r="E51" s="21">
        <f t="shared" si="1"/>
        <v>119</v>
      </c>
      <c r="F51" s="21">
        <v>23</v>
      </c>
      <c r="G51" s="21">
        <v>0</v>
      </c>
      <c r="H51" s="21">
        <f t="shared" si="2"/>
        <v>23</v>
      </c>
      <c r="I51" s="21">
        <v>0</v>
      </c>
      <c r="J51" s="21">
        <v>0</v>
      </c>
      <c r="K51" s="21">
        <f t="shared" si="3"/>
        <v>0</v>
      </c>
      <c r="L51" s="22">
        <f t="shared" si="4"/>
        <v>142</v>
      </c>
      <c r="M51" s="29">
        <f>L51/[1]cible2011!F44*1000</f>
        <v>28.125608364831635</v>
      </c>
    </row>
    <row r="52" spans="1:13" x14ac:dyDescent="0.25">
      <c r="A52" s="28" t="s">
        <v>58</v>
      </c>
      <c r="B52" s="26"/>
      <c r="C52" s="17">
        <f>SUM(C53:C59)</f>
        <v>2105</v>
      </c>
      <c r="D52" s="17">
        <f t="shared" ref="D52:L52" si="11">SUM(D53:D59)</f>
        <v>116</v>
      </c>
      <c r="E52" s="17">
        <f t="shared" si="11"/>
        <v>2221</v>
      </c>
      <c r="F52" s="17">
        <f t="shared" si="11"/>
        <v>38</v>
      </c>
      <c r="G52" s="17">
        <f t="shared" si="11"/>
        <v>1</v>
      </c>
      <c r="H52" s="17">
        <f t="shared" si="11"/>
        <v>39</v>
      </c>
      <c r="I52" s="17">
        <f t="shared" si="11"/>
        <v>1</v>
      </c>
      <c r="J52" s="17">
        <f t="shared" si="11"/>
        <v>0</v>
      </c>
      <c r="K52" s="17">
        <f t="shared" si="11"/>
        <v>1</v>
      </c>
      <c r="L52" s="17">
        <f t="shared" si="11"/>
        <v>2261</v>
      </c>
      <c r="M52" s="30">
        <f>L52/[1]cible2011!$F$45*1000</f>
        <v>23.724883373100791</v>
      </c>
    </row>
    <row r="53" spans="1:13" x14ac:dyDescent="0.25">
      <c r="A53" s="19"/>
      <c r="B53" s="20" t="s">
        <v>59</v>
      </c>
      <c r="C53" s="21">
        <v>199</v>
      </c>
      <c r="D53" s="21">
        <v>0</v>
      </c>
      <c r="E53" s="21">
        <f t="shared" si="1"/>
        <v>199</v>
      </c>
      <c r="F53" s="21">
        <v>9</v>
      </c>
      <c r="G53" s="21">
        <v>0</v>
      </c>
      <c r="H53" s="21">
        <f t="shared" si="2"/>
        <v>9</v>
      </c>
      <c r="I53" s="21">
        <v>1</v>
      </c>
      <c r="J53" s="21">
        <v>0</v>
      </c>
      <c r="K53" s="21">
        <f>I53+J53</f>
        <v>1</v>
      </c>
      <c r="L53" s="22">
        <f t="shared" si="4"/>
        <v>209</v>
      </c>
      <c r="M53" s="23"/>
    </row>
    <row r="54" spans="1:13" x14ac:dyDescent="0.25">
      <c r="A54" s="31"/>
      <c r="B54" s="32" t="s">
        <v>60</v>
      </c>
      <c r="C54" s="33">
        <v>400</v>
      </c>
      <c r="D54" s="33">
        <v>24</v>
      </c>
      <c r="E54" s="33">
        <f t="shared" si="1"/>
        <v>424</v>
      </c>
      <c r="F54" s="33">
        <v>1</v>
      </c>
      <c r="G54" s="33">
        <v>0</v>
      </c>
      <c r="H54" s="33">
        <f t="shared" si="2"/>
        <v>1</v>
      </c>
      <c r="I54" s="33">
        <v>0</v>
      </c>
      <c r="J54" s="33">
        <v>0</v>
      </c>
      <c r="K54" s="33">
        <f t="shared" si="3"/>
        <v>0</v>
      </c>
      <c r="L54" s="34">
        <f t="shared" si="4"/>
        <v>425</v>
      </c>
      <c r="M54" s="35">
        <f>L54/[1]cible2011!F46*1000</f>
        <v>19.964438684163667</v>
      </c>
    </row>
    <row r="55" spans="1:13" x14ac:dyDescent="0.25">
      <c r="A55" s="24"/>
      <c r="B55" s="20" t="s">
        <v>61</v>
      </c>
      <c r="C55" s="21">
        <v>551</v>
      </c>
      <c r="D55" s="21">
        <v>89</v>
      </c>
      <c r="E55" s="21">
        <f t="shared" si="1"/>
        <v>640</v>
      </c>
      <c r="F55" s="21">
        <v>3</v>
      </c>
      <c r="G55" s="21">
        <v>0</v>
      </c>
      <c r="H55" s="21">
        <f t="shared" si="2"/>
        <v>3</v>
      </c>
      <c r="I55" s="21">
        <v>0</v>
      </c>
      <c r="J55" s="21">
        <v>0</v>
      </c>
      <c r="K55" s="21">
        <f t="shared" si="3"/>
        <v>0</v>
      </c>
      <c r="L55" s="22">
        <f t="shared" si="4"/>
        <v>643</v>
      </c>
      <c r="M55" s="23">
        <f>L55/[1]cible2011!F47*1000</f>
        <v>23.778530362716669</v>
      </c>
    </row>
    <row r="56" spans="1:13" x14ac:dyDescent="0.25">
      <c r="A56" s="24"/>
      <c r="B56" s="20" t="s">
        <v>62</v>
      </c>
      <c r="C56" s="21">
        <v>445</v>
      </c>
      <c r="D56" s="21">
        <v>3</v>
      </c>
      <c r="E56" s="21">
        <f t="shared" si="1"/>
        <v>448</v>
      </c>
      <c r="F56" s="21">
        <v>14</v>
      </c>
      <c r="G56" s="21">
        <v>1</v>
      </c>
      <c r="H56" s="21">
        <f t="shared" si="2"/>
        <v>15</v>
      </c>
      <c r="I56" s="21">
        <v>0</v>
      </c>
      <c r="J56" s="21">
        <v>0</v>
      </c>
      <c r="K56" s="21">
        <f t="shared" si="3"/>
        <v>0</v>
      </c>
      <c r="L56" s="22">
        <f t="shared" si="4"/>
        <v>463</v>
      </c>
      <c r="M56" s="23">
        <f>L56/[1]cible2011!F48*1000</f>
        <v>19.361388964466606</v>
      </c>
    </row>
    <row r="57" spans="1:13" x14ac:dyDescent="0.25">
      <c r="A57" s="24"/>
      <c r="B57" s="20" t="s">
        <v>63</v>
      </c>
      <c r="C57" s="21">
        <v>136</v>
      </c>
      <c r="D57" s="21">
        <v>0</v>
      </c>
      <c r="E57" s="21">
        <f t="shared" si="1"/>
        <v>136</v>
      </c>
      <c r="F57" s="21">
        <v>0</v>
      </c>
      <c r="G57" s="21">
        <v>0</v>
      </c>
      <c r="H57" s="21">
        <f t="shared" si="2"/>
        <v>0</v>
      </c>
      <c r="I57" s="21">
        <v>0</v>
      </c>
      <c r="J57" s="21">
        <v>0</v>
      </c>
      <c r="K57" s="21">
        <f t="shared" si="3"/>
        <v>0</v>
      </c>
      <c r="L57" s="22">
        <f t="shared" si="4"/>
        <v>136</v>
      </c>
      <c r="M57" s="23">
        <f>L57/[1]cible2011!F49*1000</f>
        <v>21.277627003887016</v>
      </c>
    </row>
    <row r="58" spans="1:13" x14ac:dyDescent="0.25">
      <c r="A58" s="24"/>
      <c r="B58" s="20" t="s">
        <v>64</v>
      </c>
      <c r="C58" s="21">
        <v>226</v>
      </c>
      <c r="D58" s="21">
        <v>0</v>
      </c>
      <c r="E58" s="21">
        <f t="shared" si="1"/>
        <v>226</v>
      </c>
      <c r="F58" s="21">
        <v>5</v>
      </c>
      <c r="G58" s="21">
        <v>0</v>
      </c>
      <c r="H58" s="21">
        <f t="shared" si="2"/>
        <v>5</v>
      </c>
      <c r="I58" s="21">
        <v>0</v>
      </c>
      <c r="J58" s="21">
        <v>0</v>
      </c>
      <c r="K58" s="21">
        <f t="shared" si="3"/>
        <v>0</v>
      </c>
      <c r="L58" s="22">
        <f t="shared" si="4"/>
        <v>231</v>
      </c>
      <c r="M58" s="23">
        <f>L58/[1]cible2011!F50*1000</f>
        <v>22.35018266194739</v>
      </c>
    </row>
    <row r="59" spans="1:13" x14ac:dyDescent="0.25">
      <c r="A59" s="25"/>
      <c r="B59" s="20" t="s">
        <v>65</v>
      </c>
      <c r="C59" s="21">
        <v>148</v>
      </c>
      <c r="D59" s="21">
        <v>0</v>
      </c>
      <c r="E59" s="21">
        <f t="shared" si="1"/>
        <v>148</v>
      </c>
      <c r="F59" s="21">
        <v>6</v>
      </c>
      <c r="G59" s="21">
        <v>0</v>
      </c>
      <c r="H59" s="21">
        <f t="shared" si="2"/>
        <v>6</v>
      </c>
      <c r="I59" s="21">
        <v>0</v>
      </c>
      <c r="J59" s="21">
        <v>0</v>
      </c>
      <c r="K59" s="21">
        <f t="shared" si="3"/>
        <v>0</v>
      </c>
      <c r="L59" s="22">
        <f t="shared" si="4"/>
        <v>154</v>
      </c>
      <c r="M59" s="23">
        <f>L59/[1]cible2011!F51*1000</f>
        <v>24.324815004253523</v>
      </c>
    </row>
    <row r="60" spans="1:13" x14ac:dyDescent="0.25">
      <c r="A60" s="28" t="s">
        <v>66</v>
      </c>
      <c r="B60" s="36"/>
      <c r="C60" s="17">
        <f>SUM(C61:C68)</f>
        <v>3319</v>
      </c>
      <c r="D60" s="17">
        <f t="shared" ref="D60:L60" si="12">SUM(D61:D68)</f>
        <v>251</v>
      </c>
      <c r="E60" s="17">
        <f t="shared" si="12"/>
        <v>3570</v>
      </c>
      <c r="F60" s="17">
        <f t="shared" si="12"/>
        <v>684</v>
      </c>
      <c r="G60" s="17">
        <f t="shared" si="12"/>
        <v>150</v>
      </c>
      <c r="H60" s="17">
        <f t="shared" si="12"/>
        <v>834</v>
      </c>
      <c r="I60" s="17">
        <f t="shared" si="12"/>
        <v>0</v>
      </c>
      <c r="J60" s="17">
        <f t="shared" si="12"/>
        <v>113</v>
      </c>
      <c r="K60" s="17">
        <f t="shared" si="12"/>
        <v>113</v>
      </c>
      <c r="L60" s="17">
        <f t="shared" si="12"/>
        <v>4517</v>
      </c>
      <c r="M60" s="18">
        <f>L60/[1]cible2011!$F$52*1000</f>
        <v>50.195679628139274</v>
      </c>
    </row>
    <row r="61" spans="1:13" x14ac:dyDescent="0.25">
      <c r="A61" s="19"/>
      <c r="B61" s="20" t="s">
        <v>67</v>
      </c>
      <c r="C61" s="21">
        <v>562</v>
      </c>
      <c r="D61" s="21">
        <v>0</v>
      </c>
      <c r="E61" s="21">
        <f t="shared" si="1"/>
        <v>562</v>
      </c>
      <c r="F61" s="21">
        <v>59</v>
      </c>
      <c r="G61" s="21">
        <v>0</v>
      </c>
      <c r="H61" s="21">
        <f t="shared" si="2"/>
        <v>59</v>
      </c>
      <c r="I61" s="33">
        <v>0</v>
      </c>
      <c r="J61" s="33">
        <v>0</v>
      </c>
      <c r="K61" s="33">
        <f t="shared" si="3"/>
        <v>0</v>
      </c>
      <c r="L61" s="22">
        <f t="shared" si="4"/>
        <v>621</v>
      </c>
      <c r="M61" s="23"/>
    </row>
    <row r="62" spans="1:13" x14ac:dyDescent="0.25">
      <c r="A62" s="24"/>
      <c r="B62" s="20" t="s">
        <v>68</v>
      </c>
      <c r="C62" s="21">
        <v>428</v>
      </c>
      <c r="D62" s="21">
        <v>121</v>
      </c>
      <c r="E62" s="21">
        <f t="shared" si="1"/>
        <v>549</v>
      </c>
      <c r="F62" s="21">
        <v>212</v>
      </c>
      <c r="G62" s="21">
        <v>80</v>
      </c>
      <c r="H62" s="21">
        <f t="shared" si="2"/>
        <v>292</v>
      </c>
      <c r="I62" s="33">
        <v>0</v>
      </c>
      <c r="J62" s="33">
        <v>113</v>
      </c>
      <c r="K62" s="33">
        <f t="shared" si="3"/>
        <v>113</v>
      </c>
      <c r="L62" s="22">
        <f t="shared" si="4"/>
        <v>954</v>
      </c>
      <c r="M62" s="23">
        <f>L62/[1]cible2011!F53*1000</f>
        <v>66.381648084481142</v>
      </c>
    </row>
    <row r="63" spans="1:13" x14ac:dyDescent="0.25">
      <c r="A63" s="24"/>
      <c r="B63" s="20" t="s">
        <v>69</v>
      </c>
      <c r="C63" s="21">
        <v>363</v>
      </c>
      <c r="D63" s="21">
        <v>0</v>
      </c>
      <c r="E63" s="21">
        <f t="shared" si="1"/>
        <v>363</v>
      </c>
      <c r="F63" s="21">
        <v>6</v>
      </c>
      <c r="G63" s="21">
        <v>0</v>
      </c>
      <c r="H63" s="21">
        <f t="shared" si="2"/>
        <v>6</v>
      </c>
      <c r="I63" s="33">
        <v>0</v>
      </c>
      <c r="J63" s="33">
        <v>0</v>
      </c>
      <c r="K63" s="33">
        <f t="shared" si="3"/>
        <v>0</v>
      </c>
      <c r="L63" s="22">
        <f t="shared" si="4"/>
        <v>369</v>
      </c>
      <c r="M63" s="23">
        <f>L63/[1]cible2011!F54*1000</f>
        <v>32.006478985670029</v>
      </c>
    </row>
    <row r="64" spans="1:13" x14ac:dyDescent="0.25">
      <c r="A64" s="24"/>
      <c r="B64" s="20" t="s">
        <v>70</v>
      </c>
      <c r="C64" s="21">
        <v>655</v>
      </c>
      <c r="D64" s="21">
        <v>130</v>
      </c>
      <c r="E64" s="21">
        <f t="shared" si="1"/>
        <v>785</v>
      </c>
      <c r="F64" s="21">
        <v>270</v>
      </c>
      <c r="G64" s="21">
        <v>70</v>
      </c>
      <c r="H64" s="21">
        <f t="shared" si="2"/>
        <v>340</v>
      </c>
      <c r="I64" s="33">
        <v>0</v>
      </c>
      <c r="J64" s="33">
        <v>0</v>
      </c>
      <c r="K64" s="33">
        <f t="shared" si="3"/>
        <v>0</v>
      </c>
      <c r="L64" s="22">
        <f t="shared" si="4"/>
        <v>1125</v>
      </c>
      <c r="M64" s="23">
        <f>L64/[1]cible2011!F55*1000</f>
        <v>45.571559963350261</v>
      </c>
    </row>
    <row r="65" spans="1:13" x14ac:dyDescent="0.25">
      <c r="A65" s="24"/>
      <c r="B65" s="20" t="s">
        <v>71</v>
      </c>
      <c r="C65" s="21">
        <v>452</v>
      </c>
      <c r="D65" s="21">
        <v>0</v>
      </c>
      <c r="E65" s="21">
        <f t="shared" si="1"/>
        <v>452</v>
      </c>
      <c r="F65" s="21">
        <v>113</v>
      </c>
      <c r="G65" s="21">
        <v>0</v>
      </c>
      <c r="H65" s="21">
        <f t="shared" si="2"/>
        <v>113</v>
      </c>
      <c r="I65" s="33">
        <v>0</v>
      </c>
      <c r="J65" s="33">
        <v>0</v>
      </c>
      <c r="K65" s="33">
        <f t="shared" si="3"/>
        <v>0</v>
      </c>
      <c r="L65" s="22">
        <f t="shared" si="4"/>
        <v>565</v>
      </c>
      <c r="M65" s="23">
        <f>L65/[1]cible2011!F56*1000</f>
        <v>40.410890727326453</v>
      </c>
    </row>
    <row r="66" spans="1:13" x14ac:dyDescent="0.25">
      <c r="A66" s="24"/>
      <c r="B66" s="20" t="s">
        <v>72</v>
      </c>
      <c r="C66" s="21">
        <v>149</v>
      </c>
      <c r="D66" s="21">
        <v>0</v>
      </c>
      <c r="E66" s="21">
        <f t="shared" si="1"/>
        <v>149</v>
      </c>
      <c r="F66" s="21">
        <v>0</v>
      </c>
      <c r="G66" s="21">
        <v>0</v>
      </c>
      <c r="H66" s="21">
        <f t="shared" si="2"/>
        <v>0</v>
      </c>
      <c r="I66" s="37">
        <v>0</v>
      </c>
      <c r="J66" s="37">
        <v>0</v>
      </c>
      <c r="K66" s="21">
        <f t="shared" si="3"/>
        <v>0</v>
      </c>
      <c r="L66" s="22">
        <f t="shared" si="4"/>
        <v>149</v>
      </c>
      <c r="M66" s="23">
        <f>L66/[1]cible2011!F57*1000</f>
        <v>31.341722919379929</v>
      </c>
    </row>
    <row r="67" spans="1:13" x14ac:dyDescent="0.25">
      <c r="A67" s="24"/>
      <c r="B67" s="20" t="s">
        <v>73</v>
      </c>
      <c r="C67" s="21">
        <v>106</v>
      </c>
      <c r="D67" s="21">
        <v>0</v>
      </c>
      <c r="E67" s="21">
        <f t="shared" si="1"/>
        <v>106</v>
      </c>
      <c r="F67" s="21">
        <v>9</v>
      </c>
      <c r="G67" s="21">
        <v>0</v>
      </c>
      <c r="H67" s="21">
        <f t="shared" si="2"/>
        <v>9</v>
      </c>
      <c r="I67" s="21">
        <v>0</v>
      </c>
      <c r="J67" s="21">
        <v>0</v>
      </c>
      <c r="K67" s="21">
        <f t="shared" si="3"/>
        <v>0</v>
      </c>
      <c r="L67" s="22">
        <f t="shared" si="4"/>
        <v>115</v>
      </c>
      <c r="M67" s="23">
        <f>L67/[1]cible2011!F58*1000</f>
        <v>36.704344601988424</v>
      </c>
    </row>
    <row r="68" spans="1:13" x14ac:dyDescent="0.25">
      <c r="A68" s="25"/>
      <c r="B68" s="20" t="s">
        <v>74</v>
      </c>
      <c r="C68" s="21">
        <v>604</v>
      </c>
      <c r="D68" s="21">
        <v>0</v>
      </c>
      <c r="E68" s="21">
        <f t="shared" si="1"/>
        <v>604</v>
      </c>
      <c r="F68" s="21">
        <v>15</v>
      </c>
      <c r="G68" s="21">
        <v>0</v>
      </c>
      <c r="H68" s="21">
        <f t="shared" si="2"/>
        <v>15</v>
      </c>
      <c r="I68" s="21">
        <v>0</v>
      </c>
      <c r="J68" s="21">
        <v>0</v>
      </c>
      <c r="K68" s="21">
        <f t="shared" si="3"/>
        <v>0</v>
      </c>
      <c r="L68" s="22">
        <f t="shared" si="4"/>
        <v>619</v>
      </c>
      <c r="M68" s="23">
        <f>L68/[1]cible2011!F59*1000</f>
        <v>35.305966064886455</v>
      </c>
    </row>
    <row r="69" spans="1:13" x14ac:dyDescent="0.25">
      <c r="A69" s="28" t="s">
        <v>75</v>
      </c>
      <c r="B69" s="36"/>
      <c r="C69" s="17">
        <f>SUM(C70:C75)</f>
        <v>1748</v>
      </c>
      <c r="D69" s="17">
        <f t="shared" ref="D69:L69" si="13">SUM(D70:D75)</f>
        <v>1</v>
      </c>
      <c r="E69" s="17">
        <f t="shared" si="13"/>
        <v>1749</v>
      </c>
      <c r="F69" s="17">
        <f t="shared" si="13"/>
        <v>53</v>
      </c>
      <c r="G69" s="17">
        <f t="shared" si="13"/>
        <v>0</v>
      </c>
      <c r="H69" s="17">
        <f t="shared" si="13"/>
        <v>53</v>
      </c>
      <c r="I69" s="17">
        <f t="shared" si="13"/>
        <v>0</v>
      </c>
      <c r="J69" s="17">
        <f t="shared" si="13"/>
        <v>0</v>
      </c>
      <c r="K69" s="17">
        <f t="shared" si="13"/>
        <v>0</v>
      </c>
      <c r="L69" s="17">
        <f t="shared" si="13"/>
        <v>1802</v>
      </c>
      <c r="M69" s="18">
        <f>L69/[1]cible2011!$F$60*1000</f>
        <v>25.57286510229078</v>
      </c>
    </row>
    <row r="70" spans="1:13" x14ac:dyDescent="0.25">
      <c r="A70" s="19"/>
      <c r="B70" s="20" t="s">
        <v>76</v>
      </c>
      <c r="C70" s="21">
        <v>169</v>
      </c>
      <c r="D70" s="21">
        <v>0</v>
      </c>
      <c r="E70" s="21">
        <f t="shared" ref="E70:E91" si="14">C70+D70</f>
        <v>169</v>
      </c>
      <c r="F70" s="21">
        <v>15</v>
      </c>
      <c r="G70" s="21">
        <v>0</v>
      </c>
      <c r="H70" s="21">
        <f t="shared" ref="H70:H91" si="15">F70+G70</f>
        <v>15</v>
      </c>
      <c r="I70" s="21">
        <v>0</v>
      </c>
      <c r="J70" s="21">
        <v>0</v>
      </c>
      <c r="K70" s="21">
        <f t="shared" ref="K70:K91" si="16">I70+J70</f>
        <v>0</v>
      </c>
      <c r="L70" s="22">
        <f t="shared" ref="L70:L91" si="17">E70+H70+K70</f>
        <v>184</v>
      </c>
      <c r="M70" s="23"/>
    </row>
    <row r="71" spans="1:13" x14ac:dyDescent="0.25">
      <c r="A71" s="24"/>
      <c r="B71" s="20" t="s">
        <v>77</v>
      </c>
      <c r="C71" s="21">
        <v>229</v>
      </c>
      <c r="D71" s="21">
        <v>0</v>
      </c>
      <c r="E71" s="21">
        <f t="shared" si="14"/>
        <v>229</v>
      </c>
      <c r="F71" s="21">
        <v>3</v>
      </c>
      <c r="G71" s="21">
        <v>0</v>
      </c>
      <c r="H71" s="21">
        <f t="shared" si="15"/>
        <v>3</v>
      </c>
      <c r="I71" s="21">
        <v>0</v>
      </c>
      <c r="J71" s="21">
        <v>0</v>
      </c>
      <c r="K71" s="21">
        <f t="shared" si="16"/>
        <v>0</v>
      </c>
      <c r="L71" s="22">
        <f t="shared" si="17"/>
        <v>232</v>
      </c>
      <c r="M71" s="23">
        <f>L71/[1]cible2011!F61*1000</f>
        <v>23.182130842632411</v>
      </c>
    </row>
    <row r="72" spans="1:13" x14ac:dyDescent="0.25">
      <c r="A72" s="24"/>
      <c r="B72" s="20" t="s">
        <v>78</v>
      </c>
      <c r="C72" s="21">
        <v>497</v>
      </c>
      <c r="D72" s="21">
        <v>0</v>
      </c>
      <c r="E72" s="21">
        <f t="shared" si="14"/>
        <v>497</v>
      </c>
      <c r="F72" s="21">
        <v>16</v>
      </c>
      <c r="G72" s="21">
        <v>0</v>
      </c>
      <c r="H72" s="21">
        <f t="shared" si="15"/>
        <v>16</v>
      </c>
      <c r="I72" s="21">
        <v>0</v>
      </c>
      <c r="J72" s="21">
        <v>0</v>
      </c>
      <c r="K72" s="21">
        <f t="shared" si="16"/>
        <v>0</v>
      </c>
      <c r="L72" s="22">
        <f t="shared" si="17"/>
        <v>513</v>
      </c>
      <c r="M72" s="23">
        <f>L72/[1]cible2011!F62*1000</f>
        <v>22.087316851968666</v>
      </c>
    </row>
    <row r="73" spans="1:13" x14ac:dyDescent="0.25">
      <c r="A73" s="24"/>
      <c r="B73" s="20" t="s">
        <v>79</v>
      </c>
      <c r="C73" s="21">
        <v>316</v>
      </c>
      <c r="D73" s="21">
        <v>0</v>
      </c>
      <c r="E73" s="21">
        <f t="shared" si="14"/>
        <v>316</v>
      </c>
      <c r="F73" s="21">
        <v>4</v>
      </c>
      <c r="G73" s="21">
        <v>0</v>
      </c>
      <c r="H73" s="21">
        <f t="shared" si="15"/>
        <v>4</v>
      </c>
      <c r="I73" s="21">
        <v>0</v>
      </c>
      <c r="J73" s="21">
        <v>0</v>
      </c>
      <c r="K73" s="21">
        <f t="shared" si="16"/>
        <v>0</v>
      </c>
      <c r="L73" s="22">
        <f t="shared" si="17"/>
        <v>320</v>
      </c>
      <c r="M73" s="23">
        <f>L73/[1]cible2011!F63*1000</f>
        <v>33.125589511272338</v>
      </c>
    </row>
    <row r="74" spans="1:13" x14ac:dyDescent="0.25">
      <c r="A74" s="24"/>
      <c r="B74" s="20" t="s">
        <v>80</v>
      </c>
      <c r="C74" s="21">
        <v>177</v>
      </c>
      <c r="D74" s="21">
        <v>1</v>
      </c>
      <c r="E74" s="21">
        <f t="shared" si="14"/>
        <v>178</v>
      </c>
      <c r="F74" s="21">
        <v>3</v>
      </c>
      <c r="G74" s="21">
        <v>0</v>
      </c>
      <c r="H74" s="21">
        <f t="shared" si="15"/>
        <v>3</v>
      </c>
      <c r="I74" s="21">
        <v>0</v>
      </c>
      <c r="J74" s="21">
        <v>0</v>
      </c>
      <c r="K74" s="21">
        <f t="shared" si="16"/>
        <v>0</v>
      </c>
      <c r="L74" s="22">
        <f t="shared" si="17"/>
        <v>181</v>
      </c>
      <c r="M74" s="23">
        <f>L74/[1]cible2011!F64*1000</f>
        <v>21.166379889115674</v>
      </c>
    </row>
    <row r="75" spans="1:13" x14ac:dyDescent="0.25">
      <c r="A75" s="25"/>
      <c r="B75" s="20" t="s">
        <v>81</v>
      </c>
      <c r="C75" s="21">
        <v>360</v>
      </c>
      <c r="D75" s="21">
        <v>0</v>
      </c>
      <c r="E75" s="21">
        <f t="shared" si="14"/>
        <v>360</v>
      </c>
      <c r="F75" s="21">
        <v>12</v>
      </c>
      <c r="G75" s="21">
        <v>0</v>
      </c>
      <c r="H75" s="21">
        <f t="shared" si="15"/>
        <v>12</v>
      </c>
      <c r="I75" s="21">
        <v>0</v>
      </c>
      <c r="J75" s="21">
        <v>0</v>
      </c>
      <c r="K75" s="21">
        <f t="shared" si="16"/>
        <v>0</v>
      </c>
      <c r="L75" s="22">
        <f t="shared" si="17"/>
        <v>372</v>
      </c>
      <c r="M75" s="23">
        <f>L75/[1]cible2011!F65*1000</f>
        <v>19.558251033054205</v>
      </c>
    </row>
    <row r="76" spans="1:13" x14ac:dyDescent="0.25">
      <c r="A76" s="28" t="s">
        <v>82</v>
      </c>
      <c r="B76" s="36"/>
      <c r="C76" s="17">
        <f>SUM(C77:C79)</f>
        <v>1328</v>
      </c>
      <c r="D76" s="17">
        <f t="shared" ref="D76:L76" si="18">SUM(D77:D79)</f>
        <v>7</v>
      </c>
      <c r="E76" s="17">
        <f t="shared" si="18"/>
        <v>1335</v>
      </c>
      <c r="F76" s="17">
        <f t="shared" si="18"/>
        <v>77</v>
      </c>
      <c r="G76" s="17">
        <f t="shared" si="18"/>
        <v>1</v>
      </c>
      <c r="H76" s="17">
        <f t="shared" si="18"/>
        <v>78</v>
      </c>
      <c r="I76" s="17">
        <f t="shared" si="18"/>
        <v>0</v>
      </c>
      <c r="J76" s="17">
        <f t="shared" si="18"/>
        <v>0</v>
      </c>
      <c r="K76" s="17">
        <f t="shared" si="18"/>
        <v>0</v>
      </c>
      <c r="L76" s="17">
        <f t="shared" si="18"/>
        <v>1413</v>
      </c>
      <c r="M76" s="18">
        <f>L76/[1]cible2011!F66*1000</f>
        <v>32.150409417375059</v>
      </c>
    </row>
    <row r="77" spans="1:13" x14ac:dyDescent="0.25">
      <c r="A77" s="19"/>
      <c r="B77" s="20" t="s">
        <v>83</v>
      </c>
      <c r="C77" s="21">
        <v>139</v>
      </c>
      <c r="D77" s="21">
        <v>0</v>
      </c>
      <c r="E77" s="21">
        <f t="shared" si="14"/>
        <v>139</v>
      </c>
      <c r="F77" s="21">
        <v>9</v>
      </c>
      <c r="G77" s="21">
        <v>0</v>
      </c>
      <c r="H77" s="21">
        <f t="shared" si="15"/>
        <v>9</v>
      </c>
      <c r="I77" s="21">
        <v>0</v>
      </c>
      <c r="J77" s="21">
        <v>0</v>
      </c>
      <c r="K77" s="21">
        <f t="shared" si="16"/>
        <v>0</v>
      </c>
      <c r="L77" s="22">
        <f t="shared" si="17"/>
        <v>148</v>
      </c>
      <c r="M77" s="29">
        <f>L77/[1]cible2011!F67*1000</f>
        <v>17.113752108420044</v>
      </c>
    </row>
    <row r="78" spans="1:13" x14ac:dyDescent="0.25">
      <c r="A78" s="24"/>
      <c r="B78" s="20" t="s">
        <v>84</v>
      </c>
      <c r="C78" s="21">
        <v>503</v>
      </c>
      <c r="D78" s="21">
        <v>3</v>
      </c>
      <c r="E78" s="21">
        <f t="shared" si="14"/>
        <v>506</v>
      </c>
      <c r="F78" s="21">
        <v>36</v>
      </c>
      <c r="G78" s="21">
        <v>0</v>
      </c>
      <c r="H78" s="21">
        <f t="shared" si="15"/>
        <v>36</v>
      </c>
      <c r="I78" s="21">
        <v>0</v>
      </c>
      <c r="J78" s="21">
        <v>0</v>
      </c>
      <c r="K78" s="21">
        <f t="shared" si="16"/>
        <v>0</v>
      </c>
      <c r="L78" s="22">
        <f t="shared" si="17"/>
        <v>542</v>
      </c>
      <c r="M78" s="29">
        <f>L78/[1]cible2011!F68*1000</f>
        <v>36.012024093261353</v>
      </c>
    </row>
    <row r="79" spans="1:13" x14ac:dyDescent="0.25">
      <c r="A79" s="25"/>
      <c r="B79" s="20" t="s">
        <v>85</v>
      </c>
      <c r="C79" s="21">
        <v>686</v>
      </c>
      <c r="D79" s="21">
        <v>4</v>
      </c>
      <c r="E79" s="21">
        <f t="shared" si="14"/>
        <v>690</v>
      </c>
      <c r="F79" s="21">
        <v>32</v>
      </c>
      <c r="G79" s="21">
        <v>1</v>
      </c>
      <c r="H79" s="21">
        <f t="shared" si="15"/>
        <v>33</v>
      </c>
      <c r="I79" s="21">
        <v>0</v>
      </c>
      <c r="J79" s="21">
        <v>0</v>
      </c>
      <c r="K79" s="21">
        <f t="shared" si="16"/>
        <v>0</v>
      </c>
      <c r="L79" s="22">
        <f t="shared" si="17"/>
        <v>723</v>
      </c>
      <c r="M79" s="29">
        <f>L79/[1]cible2011!F69*1000</f>
        <v>35.701713081965103</v>
      </c>
    </row>
    <row r="80" spans="1:13" x14ac:dyDescent="0.25">
      <c r="A80" s="28" t="s">
        <v>86</v>
      </c>
      <c r="B80" s="38"/>
      <c r="C80" s="17">
        <f>SUM(C81:C85)</f>
        <v>1496</v>
      </c>
      <c r="D80" s="17">
        <f t="shared" ref="D80:L80" si="19">SUM(D81:D85)</f>
        <v>2</v>
      </c>
      <c r="E80" s="17">
        <f t="shared" si="19"/>
        <v>1498</v>
      </c>
      <c r="F80" s="17">
        <f t="shared" si="19"/>
        <v>9</v>
      </c>
      <c r="G80" s="17">
        <f t="shared" si="19"/>
        <v>0</v>
      </c>
      <c r="H80" s="17">
        <f t="shared" si="19"/>
        <v>9</v>
      </c>
      <c r="I80" s="17">
        <f t="shared" si="19"/>
        <v>0</v>
      </c>
      <c r="J80" s="17">
        <f t="shared" si="19"/>
        <v>0</v>
      </c>
      <c r="K80" s="17">
        <f t="shared" si="19"/>
        <v>0</v>
      </c>
      <c r="L80" s="17">
        <f t="shared" si="19"/>
        <v>1507</v>
      </c>
      <c r="M80" s="18">
        <f>L80/[1]cible2011!$F$70*1000</f>
        <v>24.303333683346498</v>
      </c>
    </row>
    <row r="81" spans="1:13" x14ac:dyDescent="0.25">
      <c r="A81" s="19"/>
      <c r="B81" s="39" t="s">
        <v>87</v>
      </c>
      <c r="C81" s="21">
        <v>66</v>
      </c>
      <c r="D81" s="21">
        <v>0</v>
      </c>
      <c r="E81" s="21">
        <f t="shared" si="14"/>
        <v>66</v>
      </c>
      <c r="F81" s="21">
        <v>0</v>
      </c>
      <c r="G81" s="21">
        <v>0</v>
      </c>
      <c r="H81" s="21">
        <f t="shared" si="15"/>
        <v>0</v>
      </c>
      <c r="I81" s="21">
        <v>0</v>
      </c>
      <c r="J81" s="21">
        <v>0</v>
      </c>
      <c r="K81" s="21">
        <f t="shared" si="16"/>
        <v>0</v>
      </c>
      <c r="L81" s="22">
        <f t="shared" si="17"/>
        <v>66</v>
      </c>
      <c r="M81" s="23"/>
    </row>
    <row r="82" spans="1:13" x14ac:dyDescent="0.25">
      <c r="A82" s="24"/>
      <c r="B82" s="20" t="s">
        <v>88</v>
      </c>
      <c r="C82" s="21">
        <v>388</v>
      </c>
      <c r="D82" s="21">
        <v>0</v>
      </c>
      <c r="E82" s="21">
        <f t="shared" si="14"/>
        <v>388</v>
      </c>
      <c r="F82" s="21">
        <v>4</v>
      </c>
      <c r="G82" s="21">
        <v>0</v>
      </c>
      <c r="H82" s="21">
        <f t="shared" si="15"/>
        <v>4</v>
      </c>
      <c r="I82" s="21">
        <v>0</v>
      </c>
      <c r="J82" s="21">
        <v>0</v>
      </c>
      <c r="K82" s="21">
        <f t="shared" si="16"/>
        <v>0</v>
      </c>
      <c r="L82" s="22">
        <f t="shared" si="17"/>
        <v>392</v>
      </c>
      <c r="M82" s="23">
        <f>L82/[1]cible2011!F71*1000</f>
        <v>17.611544066661189</v>
      </c>
    </row>
    <row r="83" spans="1:13" x14ac:dyDescent="0.25">
      <c r="A83" s="24"/>
      <c r="B83" s="20" t="s">
        <v>89</v>
      </c>
      <c r="C83" s="21">
        <v>423</v>
      </c>
      <c r="D83" s="21">
        <v>0</v>
      </c>
      <c r="E83" s="21">
        <f t="shared" si="14"/>
        <v>423</v>
      </c>
      <c r="F83" s="21">
        <v>5</v>
      </c>
      <c r="G83" s="21">
        <v>0</v>
      </c>
      <c r="H83" s="21">
        <f t="shared" si="15"/>
        <v>5</v>
      </c>
      <c r="I83" s="21">
        <v>0</v>
      </c>
      <c r="J83" s="21">
        <v>0</v>
      </c>
      <c r="K83" s="21">
        <f t="shared" si="16"/>
        <v>0</v>
      </c>
      <c r="L83" s="22">
        <f t="shared" si="17"/>
        <v>428</v>
      </c>
      <c r="M83" s="23">
        <f>L83/[1]cible2011!F72*1000</f>
        <v>25.457847369793473</v>
      </c>
    </row>
    <row r="84" spans="1:13" x14ac:dyDescent="0.25">
      <c r="A84" s="24"/>
      <c r="B84" s="20" t="s">
        <v>90</v>
      </c>
      <c r="C84" s="21">
        <v>198</v>
      </c>
      <c r="D84" s="21">
        <v>2</v>
      </c>
      <c r="E84" s="21">
        <f t="shared" si="14"/>
        <v>200</v>
      </c>
      <c r="F84" s="21">
        <v>0</v>
      </c>
      <c r="G84" s="21">
        <v>0</v>
      </c>
      <c r="H84" s="21">
        <f t="shared" si="15"/>
        <v>0</v>
      </c>
      <c r="I84" s="21">
        <v>0</v>
      </c>
      <c r="J84" s="21">
        <v>0</v>
      </c>
      <c r="K84" s="21">
        <f t="shared" si="16"/>
        <v>0</v>
      </c>
      <c r="L84" s="22">
        <f t="shared" si="17"/>
        <v>200</v>
      </c>
      <c r="M84" s="23">
        <f>L84/[1]cible2011!F73*1000</f>
        <v>15.78423421566003</v>
      </c>
    </row>
    <row r="85" spans="1:13" x14ac:dyDescent="0.25">
      <c r="A85" s="25"/>
      <c r="B85" s="20" t="s">
        <v>91</v>
      </c>
      <c r="C85" s="21">
        <v>421</v>
      </c>
      <c r="D85" s="21">
        <v>0</v>
      </c>
      <c r="E85" s="21">
        <f t="shared" si="14"/>
        <v>421</v>
      </c>
      <c r="F85" s="21">
        <v>0</v>
      </c>
      <c r="G85" s="21">
        <v>0</v>
      </c>
      <c r="H85" s="21">
        <f t="shared" si="15"/>
        <v>0</v>
      </c>
      <c r="I85" s="21">
        <v>0</v>
      </c>
      <c r="J85" s="21">
        <v>0</v>
      </c>
      <c r="K85" s="21">
        <f t="shared" si="16"/>
        <v>0</v>
      </c>
      <c r="L85" s="22">
        <f t="shared" si="17"/>
        <v>421</v>
      </c>
      <c r="M85" s="23">
        <f>L85/[1]cible2011!F74*1000</f>
        <v>41.005760941237007</v>
      </c>
    </row>
    <row r="86" spans="1:13" x14ac:dyDescent="0.25">
      <c r="A86" s="28" t="s">
        <v>92</v>
      </c>
      <c r="B86" s="38"/>
      <c r="C86" s="17">
        <f>SUM(C87:C91)</f>
        <v>816</v>
      </c>
      <c r="D86" s="17">
        <f t="shared" ref="D86:L86" si="20">SUM(D87:D91)</f>
        <v>11</v>
      </c>
      <c r="E86" s="17">
        <f t="shared" si="20"/>
        <v>827</v>
      </c>
      <c r="F86" s="17">
        <f t="shared" si="20"/>
        <v>54</v>
      </c>
      <c r="G86" s="17">
        <f t="shared" si="20"/>
        <v>0</v>
      </c>
      <c r="H86" s="17">
        <f t="shared" si="20"/>
        <v>54</v>
      </c>
      <c r="I86" s="17">
        <f t="shared" si="20"/>
        <v>0</v>
      </c>
      <c r="J86" s="17">
        <f t="shared" si="20"/>
        <v>0</v>
      </c>
      <c r="K86" s="17">
        <f t="shared" si="20"/>
        <v>0</v>
      </c>
      <c r="L86" s="17">
        <f t="shared" si="20"/>
        <v>881</v>
      </c>
      <c r="M86" s="18">
        <f>L86/[1]cible2011!$F$75*1000</f>
        <v>23.095489325626598</v>
      </c>
    </row>
    <row r="87" spans="1:13" x14ac:dyDescent="0.25">
      <c r="A87" s="19"/>
      <c r="B87" s="20" t="s">
        <v>93</v>
      </c>
      <c r="C87" s="21">
        <v>111</v>
      </c>
      <c r="D87" s="21">
        <v>0</v>
      </c>
      <c r="E87" s="21">
        <f t="shared" si="14"/>
        <v>111</v>
      </c>
      <c r="F87" s="21">
        <v>6</v>
      </c>
      <c r="G87" s="21">
        <v>0</v>
      </c>
      <c r="H87" s="21">
        <f t="shared" si="15"/>
        <v>6</v>
      </c>
      <c r="I87" s="21">
        <v>0</v>
      </c>
      <c r="J87" s="21">
        <v>0</v>
      </c>
      <c r="K87" s="21">
        <f t="shared" si="16"/>
        <v>0</v>
      </c>
      <c r="L87" s="22">
        <f t="shared" si="17"/>
        <v>117</v>
      </c>
      <c r="M87" s="23"/>
    </row>
    <row r="88" spans="1:13" x14ac:dyDescent="0.25">
      <c r="A88" s="24"/>
      <c r="B88" s="20" t="s">
        <v>94</v>
      </c>
      <c r="C88" s="21">
        <v>97</v>
      </c>
      <c r="D88" s="21">
        <v>0</v>
      </c>
      <c r="E88" s="21">
        <f t="shared" si="14"/>
        <v>97</v>
      </c>
      <c r="F88" s="21">
        <v>9</v>
      </c>
      <c r="G88" s="21">
        <v>0</v>
      </c>
      <c r="H88" s="21">
        <f t="shared" si="15"/>
        <v>9</v>
      </c>
      <c r="I88" s="21">
        <v>0</v>
      </c>
      <c r="J88" s="21">
        <v>0</v>
      </c>
      <c r="K88" s="21">
        <f t="shared" si="16"/>
        <v>0</v>
      </c>
      <c r="L88" s="22">
        <f t="shared" si="17"/>
        <v>106</v>
      </c>
      <c r="M88" s="23">
        <f>L88/[1]cible2011!F76*1000</f>
        <v>24.296535084884301</v>
      </c>
    </row>
    <row r="89" spans="1:13" x14ac:dyDescent="0.25">
      <c r="A89" s="24"/>
      <c r="B89" s="20" t="s">
        <v>95</v>
      </c>
      <c r="C89" s="21">
        <v>235</v>
      </c>
      <c r="D89" s="21">
        <v>11</v>
      </c>
      <c r="E89" s="21">
        <f t="shared" si="14"/>
        <v>246</v>
      </c>
      <c r="F89" s="21">
        <v>17</v>
      </c>
      <c r="G89" s="21">
        <v>0</v>
      </c>
      <c r="H89" s="21">
        <f t="shared" si="15"/>
        <v>17</v>
      </c>
      <c r="I89" s="21">
        <v>0</v>
      </c>
      <c r="J89" s="21">
        <v>0</v>
      </c>
      <c r="K89" s="21">
        <f t="shared" si="16"/>
        <v>0</v>
      </c>
      <c r="L89" s="22">
        <f t="shared" si="17"/>
        <v>263</v>
      </c>
      <c r="M89" s="23">
        <f>L89/[1]cible2011!F77*1000</f>
        <v>22.622794204449569</v>
      </c>
    </row>
    <row r="90" spans="1:13" x14ac:dyDescent="0.25">
      <c r="A90" s="24"/>
      <c r="B90" s="20" t="s">
        <v>96</v>
      </c>
      <c r="C90" s="21">
        <v>146</v>
      </c>
      <c r="D90" s="21">
        <v>0</v>
      </c>
      <c r="E90" s="21">
        <f t="shared" si="14"/>
        <v>146</v>
      </c>
      <c r="F90" s="21">
        <v>12</v>
      </c>
      <c r="G90" s="21">
        <v>0</v>
      </c>
      <c r="H90" s="21">
        <f t="shared" si="15"/>
        <v>12</v>
      </c>
      <c r="I90" s="21">
        <v>0</v>
      </c>
      <c r="J90" s="21">
        <v>0</v>
      </c>
      <c r="K90" s="21">
        <f t="shared" si="16"/>
        <v>0</v>
      </c>
      <c r="L90" s="22">
        <f t="shared" si="17"/>
        <v>158</v>
      </c>
      <c r="M90" s="23">
        <f>L90/[1]cible2011!F78*1000</f>
        <v>25.139498760399956</v>
      </c>
    </row>
    <row r="91" spans="1:13" x14ac:dyDescent="0.25">
      <c r="A91" s="25"/>
      <c r="B91" s="20" t="s">
        <v>97</v>
      </c>
      <c r="C91" s="21">
        <v>227</v>
      </c>
      <c r="D91" s="21">
        <v>0</v>
      </c>
      <c r="E91" s="21">
        <f t="shared" si="14"/>
        <v>227</v>
      </c>
      <c r="F91" s="21">
        <v>10</v>
      </c>
      <c r="G91" s="21">
        <v>0</v>
      </c>
      <c r="H91" s="21">
        <f t="shared" si="15"/>
        <v>10</v>
      </c>
      <c r="I91" s="21">
        <v>0</v>
      </c>
      <c r="J91" s="21">
        <v>0</v>
      </c>
      <c r="K91" s="21">
        <f t="shared" si="16"/>
        <v>0</v>
      </c>
      <c r="L91" s="22">
        <f t="shared" si="17"/>
        <v>237</v>
      </c>
      <c r="M91" s="23">
        <f>L91/[1]cible2011!F79*1000</f>
        <v>14.931163932235044</v>
      </c>
    </row>
    <row r="92" spans="1:13" x14ac:dyDescent="0.25">
      <c r="A92" s="40" t="s">
        <v>98</v>
      </c>
      <c r="B92" s="41"/>
      <c r="C92" s="17">
        <f>SUM(C6:C11)+SUM(C14:C16)+SUM(C20:C24)+SUM(C27:C33)+SUM(C36:C39)+SUM(C42:C46)+SUM(C48:C51)+SUM(C54:C59)+SUM(C62:C68)+SUM(C71:C75)+SUM(C77:C79)+SUM(C82:C85)+SUM(C88:C91)</f>
        <v>21762</v>
      </c>
      <c r="D92" s="17">
        <f t="shared" ref="D92:L92" si="21">SUM(D6:D11)+SUM(D14:D16)+SUM(D20:D24)+SUM(D27:D33)+SUM(D36:D39)+SUM(D42:D46)+SUM(D48:D51)+SUM(D54:D59)+SUM(D62:D68)+SUM(D71:D75)+SUM(D77:D79)+SUM(D82:D85)+SUM(D88:D91)</f>
        <v>1425</v>
      </c>
      <c r="E92" s="17">
        <f t="shared" si="21"/>
        <v>23187</v>
      </c>
      <c r="F92" s="17">
        <f t="shared" si="21"/>
        <v>1701</v>
      </c>
      <c r="G92" s="17">
        <f t="shared" si="21"/>
        <v>670</v>
      </c>
      <c r="H92" s="17">
        <f t="shared" si="21"/>
        <v>2371</v>
      </c>
      <c r="I92" s="17">
        <f t="shared" si="21"/>
        <v>0</v>
      </c>
      <c r="J92" s="17">
        <f t="shared" si="21"/>
        <v>129</v>
      </c>
      <c r="K92" s="17">
        <f t="shared" si="21"/>
        <v>129</v>
      </c>
      <c r="L92" s="17">
        <f t="shared" si="21"/>
        <v>25687</v>
      </c>
      <c r="M92" s="18">
        <f>L92/[1]cible2011!$F$80*1000</f>
        <v>29.140473016751649</v>
      </c>
    </row>
    <row r="93" spans="1:13" x14ac:dyDescent="0.25">
      <c r="A93" s="42" t="s">
        <v>99</v>
      </c>
      <c r="B93" s="43"/>
      <c r="C93" s="44">
        <f>C5+C13+C18+C26+C35+C41+C53+C61+C70+C81+C87</f>
        <v>2261</v>
      </c>
      <c r="D93" s="44">
        <f t="shared" ref="D93:L93" si="22">D5+D13+D18+D26+D35+D41+D53+D61+D70+D81+D87</f>
        <v>0</v>
      </c>
      <c r="E93" s="44">
        <f t="shared" si="22"/>
        <v>2261</v>
      </c>
      <c r="F93" s="44">
        <f t="shared" si="22"/>
        <v>358</v>
      </c>
      <c r="G93" s="44">
        <f t="shared" si="22"/>
        <v>0</v>
      </c>
      <c r="H93" s="44">
        <f t="shared" si="22"/>
        <v>358</v>
      </c>
      <c r="I93" s="44">
        <f t="shared" si="22"/>
        <v>37</v>
      </c>
      <c r="J93" s="44">
        <f t="shared" si="22"/>
        <v>0</v>
      </c>
      <c r="K93" s="44">
        <f t="shared" si="22"/>
        <v>37</v>
      </c>
      <c r="L93" s="44">
        <f t="shared" si="22"/>
        <v>2656</v>
      </c>
      <c r="M93" s="45">
        <f>L93/[1]cible2011!$F$80*1000</f>
        <v>3.0130842968229992</v>
      </c>
    </row>
    <row r="94" spans="1:13" x14ac:dyDescent="0.25">
      <c r="A94" s="40" t="s">
        <v>100</v>
      </c>
      <c r="B94" s="41"/>
      <c r="C94" s="17">
        <f>C92+C93</f>
        <v>24023</v>
      </c>
      <c r="D94" s="17">
        <f t="shared" ref="D94:L94" si="23">D92+D93</f>
        <v>1425</v>
      </c>
      <c r="E94" s="17">
        <f t="shared" si="23"/>
        <v>25448</v>
      </c>
      <c r="F94" s="17">
        <f t="shared" si="23"/>
        <v>2059</v>
      </c>
      <c r="G94" s="17">
        <f t="shared" si="23"/>
        <v>670</v>
      </c>
      <c r="H94" s="17">
        <f t="shared" si="23"/>
        <v>2729</v>
      </c>
      <c r="I94" s="17">
        <f t="shared" si="23"/>
        <v>37</v>
      </c>
      <c r="J94" s="17">
        <f t="shared" si="23"/>
        <v>129</v>
      </c>
      <c r="K94" s="17">
        <f t="shared" si="23"/>
        <v>166</v>
      </c>
      <c r="L94" s="17">
        <f t="shared" si="23"/>
        <v>28343</v>
      </c>
      <c r="M94" s="18">
        <f>L94/[1]cible2011!$F$80*1000</f>
        <v>32.153557313574645</v>
      </c>
    </row>
  </sheetData>
  <mergeCells count="10">
    <mergeCell ref="M2:M3"/>
    <mergeCell ref="A92:B92"/>
    <mergeCell ref="A93:B93"/>
    <mergeCell ref="A94:B94"/>
    <mergeCell ref="A1:J1"/>
    <mergeCell ref="A2:B3"/>
    <mergeCell ref="C2:E2"/>
    <mergeCell ref="F2:H2"/>
    <mergeCell ref="I2:K2"/>
    <mergeCell ref="L2:L3"/>
  </mergeCells>
  <hyperlinks>
    <hyperlink ref="B17" location="_ftnref1" display="_ftnref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BLAGNA</dc:creator>
  <cp:lastModifiedBy>BLAGNA</cp:lastModifiedBy>
  <dcterms:created xsi:type="dcterms:W3CDTF">2014-09-17T06:31:17Z</dcterms:created>
  <dcterms:modified xsi:type="dcterms:W3CDTF">2014-09-17T06:32:31Z</dcterms:modified>
</cp:coreProperties>
</file>